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86D9FA9A-BE5B-4AE5-931C-C460B91FA0C8}" xr6:coauthVersionLast="47" xr6:coauthVersionMax="47" xr10:uidLastSave="{00000000-0000-0000-0000-000000000000}"/>
  <bookViews>
    <workbookView xWindow="-120" yWindow="-120" windowWidth="29040" windowHeight="15720" firstSheet="2" activeTab="3" xr2:uid="{00000000-000D-0000-FFFF-FFFF00000000}"/>
  </bookViews>
  <sheets>
    <sheet name="Show Jumping" sheetId="9" r:id="rId1"/>
    <sheet name="Eventing" sheetId="6" r:id="rId2"/>
    <sheet name="CT" sheetId="2" r:id="rId3"/>
    <sheet name="Dressage" sheetId="3" r:id="rId4"/>
    <sheet name="Show Horse" sheetId="10" r:id="rId5"/>
    <sheet name="State Championships" sheetId="11" r:id="rId6"/>
    <sheet name="How to use sheet" sheetId="14" r:id="rId7"/>
  </sheets>
  <definedNames>
    <definedName name="_xlnm.Print_Area" localSheetId="2">CT!$A$1:$F$169</definedName>
    <definedName name="_xlnm.Print_Area" localSheetId="1">Eventing!$A$1:$F$50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2" i="9" l="1"/>
  <c r="AE123" i="9"/>
  <c r="AE124" i="9"/>
  <c r="AE121" i="9"/>
  <c r="AE104" i="9"/>
  <c r="AE105" i="9"/>
  <c r="AE106" i="9"/>
  <c r="AE107" i="9"/>
  <c r="AE108" i="9"/>
  <c r="AE109" i="9"/>
  <c r="AE110" i="9"/>
  <c r="AE111" i="9"/>
  <c r="AE112" i="9"/>
  <c r="AE113" i="9"/>
  <c r="AE114" i="9"/>
  <c r="AE115" i="9"/>
  <c r="AE116" i="9"/>
  <c r="AE103" i="9"/>
  <c r="AE76" i="9"/>
  <c r="AE77" i="9"/>
  <c r="AE78" i="9"/>
  <c r="AE79" i="9"/>
  <c r="AE80" i="9"/>
  <c r="AE81" i="9"/>
  <c r="AE82" i="9"/>
  <c r="AE83" i="9"/>
  <c r="AE84" i="9"/>
  <c r="AE85" i="9"/>
  <c r="AE86" i="9"/>
  <c r="AE87" i="9"/>
  <c r="AE88" i="9"/>
  <c r="AE89" i="9"/>
  <c r="AE90" i="9"/>
  <c r="AE91" i="9"/>
  <c r="AE92" i="9"/>
  <c r="AE93" i="9"/>
  <c r="AE94" i="9"/>
  <c r="AE95" i="9"/>
  <c r="AE96" i="9"/>
  <c r="AE97" i="9"/>
  <c r="AE75" i="9"/>
  <c r="AE47" i="9"/>
  <c r="AE48" i="9"/>
  <c r="AE49" i="9"/>
  <c r="AE50" i="9"/>
  <c r="AE51" i="9"/>
  <c r="AE52" i="9"/>
  <c r="AE53" i="9"/>
  <c r="AE54" i="9"/>
  <c r="AE55" i="9"/>
  <c r="AE56" i="9"/>
  <c r="AE46" i="9"/>
  <c r="AE63" i="9"/>
  <c r="AE64" i="9"/>
  <c r="AE65" i="9"/>
  <c r="AE66" i="9"/>
  <c r="AE67" i="9"/>
  <c r="AE68" i="9"/>
  <c r="AE69" i="9"/>
  <c r="AE70" i="9"/>
  <c r="AE62" i="9"/>
  <c r="R108" i="3" l="1"/>
  <c r="R109" i="3"/>
  <c r="R110" i="3"/>
  <c r="R111" i="3"/>
  <c r="R112" i="3"/>
  <c r="R113" i="3"/>
  <c r="R114" i="3"/>
  <c r="R115" i="3"/>
  <c r="R116" i="3"/>
  <c r="R117" i="3"/>
  <c r="R118" i="3"/>
  <c r="R119" i="3"/>
  <c r="R120" i="3"/>
  <c r="R121" i="3"/>
  <c r="R122" i="3"/>
  <c r="R123" i="3"/>
  <c r="R124" i="3"/>
  <c r="R125" i="3"/>
  <c r="R126" i="3"/>
  <c r="R107" i="3"/>
  <c r="O108" i="3"/>
  <c r="O109" i="3"/>
  <c r="O110" i="3"/>
  <c r="O111" i="3"/>
  <c r="O112" i="3"/>
  <c r="O113" i="3"/>
  <c r="O114" i="3"/>
  <c r="O115" i="3"/>
  <c r="O116" i="3"/>
  <c r="O117" i="3"/>
  <c r="O118" i="3"/>
  <c r="O119" i="3"/>
  <c r="O120" i="3"/>
  <c r="O121" i="3"/>
  <c r="O122" i="3"/>
  <c r="O123" i="3"/>
  <c r="O124" i="3"/>
  <c r="O125" i="3"/>
  <c r="O126" i="3"/>
  <c r="O107" i="3"/>
  <c r="R86" i="3"/>
  <c r="R87" i="3"/>
  <c r="R88" i="3"/>
  <c r="R89" i="3"/>
  <c r="R90" i="3"/>
  <c r="R91" i="3"/>
  <c r="R92" i="3"/>
  <c r="R93" i="3"/>
  <c r="R94" i="3"/>
  <c r="R95" i="3"/>
  <c r="R96" i="3"/>
  <c r="R97" i="3"/>
  <c r="R98" i="3"/>
  <c r="R99" i="3"/>
  <c r="R100" i="3"/>
  <c r="R101" i="3"/>
  <c r="R85" i="3"/>
  <c r="O86" i="3"/>
  <c r="O87" i="3"/>
  <c r="O88" i="3"/>
  <c r="O89" i="3"/>
  <c r="O90" i="3"/>
  <c r="O91" i="3"/>
  <c r="O92" i="3"/>
  <c r="O93" i="3"/>
  <c r="O94" i="3"/>
  <c r="O95" i="3"/>
  <c r="O96" i="3"/>
  <c r="O97" i="3"/>
  <c r="O98" i="3"/>
  <c r="O99" i="3"/>
  <c r="O100" i="3"/>
  <c r="O101" i="3"/>
  <c r="O85" i="3"/>
  <c r="R41" i="3"/>
  <c r="R42" i="3"/>
  <c r="R43" i="3"/>
  <c r="R44" i="3"/>
  <c r="R45" i="3"/>
  <c r="R46" i="3"/>
  <c r="R47" i="3"/>
  <c r="R48" i="3"/>
  <c r="R49" i="3"/>
  <c r="R50" i="3"/>
  <c r="R51" i="3"/>
  <c r="R52" i="3"/>
  <c r="R53" i="3"/>
  <c r="R54" i="3"/>
  <c r="R55" i="3"/>
  <c r="R56" i="3"/>
  <c r="R57" i="3"/>
  <c r="R58" i="3"/>
  <c r="R59" i="3"/>
  <c r="R60" i="3"/>
  <c r="R61" i="3"/>
  <c r="R40" i="3"/>
  <c r="O42" i="3"/>
  <c r="O43" i="3"/>
  <c r="O44" i="3"/>
  <c r="O45" i="3"/>
  <c r="O46" i="3"/>
  <c r="O47" i="3"/>
  <c r="O48" i="3"/>
  <c r="O49" i="3"/>
  <c r="O50" i="3"/>
  <c r="O51" i="3"/>
  <c r="O52" i="3"/>
  <c r="O53" i="3"/>
  <c r="O54" i="3"/>
  <c r="O55" i="3"/>
  <c r="O56" i="3"/>
  <c r="O57" i="3"/>
  <c r="O58" i="3"/>
  <c r="O59" i="3"/>
  <c r="O60" i="3"/>
  <c r="O61" i="3"/>
  <c r="O41" i="3"/>
  <c r="O40" i="3"/>
  <c r="I41" i="3"/>
  <c r="L41" i="3"/>
  <c r="U41" i="3"/>
  <c r="X41" i="3"/>
  <c r="AA41" i="3"/>
  <c r="AD41" i="3"/>
  <c r="AG41" i="3"/>
  <c r="AJ41" i="3"/>
  <c r="AM41" i="3"/>
  <c r="AP41" i="3"/>
  <c r="AS41" i="3"/>
  <c r="AV41" i="3"/>
  <c r="J160" i="2"/>
  <c r="J161" i="2"/>
  <c r="J162" i="2"/>
  <c r="J163" i="2"/>
  <c r="AV99" i="3"/>
  <c r="AV100" i="3"/>
  <c r="AV101" i="3"/>
  <c r="AS99" i="3"/>
  <c r="AS100" i="3"/>
  <c r="AS101" i="3"/>
  <c r="AP99" i="3"/>
  <c r="AP100" i="3"/>
  <c r="AP101" i="3"/>
  <c r="AM99" i="3"/>
  <c r="AM100" i="3"/>
  <c r="AM101" i="3"/>
  <c r="AJ98" i="3"/>
  <c r="AJ99" i="3"/>
  <c r="AJ100" i="3"/>
  <c r="AJ101" i="3"/>
  <c r="AG99" i="3"/>
  <c r="AG100" i="3"/>
  <c r="AG101" i="3"/>
  <c r="AD99" i="3"/>
  <c r="AD100" i="3"/>
  <c r="AD101" i="3"/>
  <c r="AA99" i="3"/>
  <c r="AA100" i="3"/>
  <c r="AA101" i="3"/>
  <c r="X98" i="3"/>
  <c r="X99" i="3"/>
  <c r="X100" i="3"/>
  <c r="X101" i="3"/>
  <c r="U99" i="3"/>
  <c r="U100" i="3"/>
  <c r="U101" i="3"/>
  <c r="L99" i="3"/>
  <c r="L100" i="3"/>
  <c r="L101" i="3"/>
  <c r="I99" i="3"/>
  <c r="I100" i="3"/>
  <c r="F100" i="3" s="1"/>
  <c r="I101" i="3"/>
  <c r="AV56" i="3"/>
  <c r="AV57" i="3"/>
  <c r="AV58" i="3"/>
  <c r="AV59" i="3"/>
  <c r="AV60" i="3"/>
  <c r="AV61" i="3"/>
  <c r="AS59" i="3"/>
  <c r="AS60" i="3"/>
  <c r="AS61" i="3"/>
  <c r="AP58" i="3"/>
  <c r="AP59" i="3"/>
  <c r="AP60" i="3"/>
  <c r="AP61" i="3"/>
  <c r="AM58" i="3"/>
  <c r="AM59" i="3"/>
  <c r="AM60" i="3"/>
  <c r="AM61" i="3"/>
  <c r="AJ58" i="3"/>
  <c r="AJ59" i="3"/>
  <c r="AJ60" i="3"/>
  <c r="AJ61" i="3"/>
  <c r="AG58" i="3"/>
  <c r="AG59" i="3"/>
  <c r="AG60" i="3"/>
  <c r="AG61" i="3"/>
  <c r="AD58" i="3"/>
  <c r="AD59" i="3"/>
  <c r="AD60" i="3"/>
  <c r="AD61" i="3"/>
  <c r="AA58" i="3"/>
  <c r="AA59" i="3"/>
  <c r="AA60" i="3"/>
  <c r="AA61" i="3"/>
  <c r="X57" i="3"/>
  <c r="X58" i="3"/>
  <c r="X59" i="3"/>
  <c r="X60" i="3"/>
  <c r="X61" i="3"/>
  <c r="AV78" i="3"/>
  <c r="AV79" i="3"/>
  <c r="AS78" i="3"/>
  <c r="AS79" i="3"/>
  <c r="AP78" i="3"/>
  <c r="AP79" i="3"/>
  <c r="AM77" i="3"/>
  <c r="AM78" i="3"/>
  <c r="AM79" i="3"/>
  <c r="AJ78" i="3"/>
  <c r="AJ79" i="3"/>
  <c r="AG78" i="3"/>
  <c r="AG79" i="3"/>
  <c r="AD78" i="3"/>
  <c r="AD79" i="3"/>
  <c r="AA78" i="3"/>
  <c r="AA79" i="3"/>
  <c r="R78" i="3"/>
  <c r="R79" i="3"/>
  <c r="O78" i="3"/>
  <c r="O79" i="3"/>
  <c r="X78" i="3"/>
  <c r="X79" i="3"/>
  <c r="U78" i="3"/>
  <c r="U79" i="3"/>
  <c r="L78" i="3"/>
  <c r="L79" i="3"/>
  <c r="I79" i="3"/>
  <c r="AS58" i="3"/>
  <c r="U61" i="3"/>
  <c r="U60" i="3"/>
  <c r="U59" i="3"/>
  <c r="U58" i="3"/>
  <c r="L9" i="3"/>
  <c r="L12" i="3"/>
  <c r="Z143" i="2"/>
  <c r="Y143" i="2"/>
  <c r="Z142" i="2"/>
  <c r="Y142" i="2"/>
  <c r="Z141" i="2"/>
  <c r="Y141" i="2"/>
  <c r="Z140" i="2"/>
  <c r="Y140" i="2"/>
  <c r="U143" i="2"/>
  <c r="T143" i="2"/>
  <c r="U142" i="2"/>
  <c r="T142" i="2"/>
  <c r="U141" i="2"/>
  <c r="T141" i="2"/>
  <c r="U140" i="2"/>
  <c r="T140" i="2"/>
  <c r="J143" i="2"/>
  <c r="J142" i="2"/>
  <c r="J141" i="2"/>
  <c r="O141" i="2"/>
  <c r="O142" i="2"/>
  <c r="O143" i="2"/>
  <c r="K142" i="2"/>
  <c r="K143" i="2"/>
  <c r="K141" i="2"/>
  <c r="Z93" i="2"/>
  <c r="Y93" i="2"/>
  <c r="Z92" i="2"/>
  <c r="Y92" i="2"/>
  <c r="Z91" i="2"/>
  <c r="Y91" i="2"/>
  <c r="U93" i="2"/>
  <c r="T93" i="2"/>
  <c r="U92" i="2"/>
  <c r="T92" i="2"/>
  <c r="U91" i="2"/>
  <c r="T91" i="2"/>
  <c r="P93" i="2"/>
  <c r="O93" i="2"/>
  <c r="P92" i="2"/>
  <c r="O92" i="2"/>
  <c r="P91" i="2"/>
  <c r="O91" i="2"/>
  <c r="K91" i="2"/>
  <c r="K92" i="2"/>
  <c r="K93" i="2"/>
  <c r="J91" i="2"/>
  <c r="J92" i="2"/>
  <c r="J93" i="2"/>
  <c r="AU32" i="6"/>
  <c r="AU31" i="6"/>
  <c r="AN32" i="6"/>
  <c r="AN31" i="6"/>
  <c r="AG32" i="6"/>
  <c r="AG31" i="6"/>
  <c r="Z32" i="6"/>
  <c r="Z31" i="6"/>
  <c r="S32" i="6"/>
  <c r="S31" i="6"/>
  <c r="L31" i="6"/>
  <c r="L32" i="6"/>
  <c r="M20" i="6"/>
  <c r="M21" i="6"/>
  <c r="M22" i="6"/>
  <c r="M19" i="6"/>
  <c r="BS57" i="9"/>
  <c r="BS56" i="9"/>
  <c r="BS55" i="9"/>
  <c r="BS54" i="9"/>
  <c r="BK57" i="9"/>
  <c r="BK56" i="9"/>
  <c r="BK55" i="9"/>
  <c r="BK54" i="9"/>
  <c r="BC57" i="9"/>
  <c r="BC56" i="9"/>
  <c r="BC55" i="9"/>
  <c r="BC54" i="9"/>
  <c r="AU57" i="9"/>
  <c r="AU56" i="9"/>
  <c r="AU55" i="9"/>
  <c r="AU54" i="9"/>
  <c r="AM57" i="9"/>
  <c r="AM56" i="9"/>
  <c r="AM55" i="9"/>
  <c r="AM54" i="9"/>
  <c r="V57" i="9"/>
  <c r="M57" i="9"/>
  <c r="BS70" i="9"/>
  <c r="BK70" i="9"/>
  <c r="BC70" i="9"/>
  <c r="AU70" i="9"/>
  <c r="AM70" i="9"/>
  <c r="V70" i="9"/>
  <c r="M70" i="9"/>
  <c r="M97" i="9"/>
  <c r="M96" i="9"/>
  <c r="V97" i="9"/>
  <c r="V96" i="9"/>
  <c r="AM97" i="9"/>
  <c r="AM96" i="9"/>
  <c r="AU97" i="9"/>
  <c r="AU96" i="9"/>
  <c r="BC96" i="9"/>
  <c r="BC97" i="9"/>
  <c r="BK94" i="9"/>
  <c r="BK95" i="9"/>
  <c r="BK96" i="9"/>
  <c r="BK97" i="9"/>
  <c r="BS95" i="9"/>
  <c r="BS96" i="9"/>
  <c r="BS97" i="9"/>
  <c r="I143" i="3"/>
  <c r="F143" i="3" s="1"/>
  <c r="L143" i="3"/>
  <c r="U143" i="3"/>
  <c r="X143" i="3"/>
  <c r="O143" i="3"/>
  <c r="R143" i="3"/>
  <c r="AA143" i="3"/>
  <c r="AD143" i="3"/>
  <c r="AG143" i="3"/>
  <c r="AJ143" i="3"/>
  <c r="AM143" i="3"/>
  <c r="AP143" i="3"/>
  <c r="AS143" i="3"/>
  <c r="AV143" i="3"/>
  <c r="I142" i="3"/>
  <c r="L142" i="3"/>
  <c r="U142" i="3"/>
  <c r="X142" i="3"/>
  <c r="O142" i="3"/>
  <c r="R142" i="3"/>
  <c r="AA142" i="3"/>
  <c r="AD142" i="3"/>
  <c r="AG142" i="3"/>
  <c r="AJ142" i="3"/>
  <c r="AM142" i="3"/>
  <c r="AP142" i="3"/>
  <c r="AS142" i="3"/>
  <c r="AV142" i="3"/>
  <c r="I123" i="3"/>
  <c r="F123" i="3" s="1"/>
  <c r="L123" i="3"/>
  <c r="F142" i="3" l="1"/>
  <c r="F41" i="3"/>
  <c r="F101" i="3"/>
  <c r="F79" i="3"/>
  <c r="U123" i="3"/>
  <c r="X123" i="3"/>
  <c r="AA123" i="3"/>
  <c r="AD123" i="3"/>
  <c r="AG123" i="3"/>
  <c r="AJ123" i="3"/>
  <c r="AM123" i="3"/>
  <c r="AP123" i="3"/>
  <c r="AS123" i="3"/>
  <c r="AV123" i="3"/>
  <c r="I124" i="3"/>
  <c r="F124" i="3" s="1"/>
  <c r="L124" i="3"/>
  <c r="U124" i="3" l="1"/>
  <c r="X124" i="3"/>
  <c r="AA124" i="3"/>
  <c r="AD124" i="3"/>
  <c r="AG124" i="3"/>
  <c r="AJ124" i="3"/>
  <c r="AM124" i="3"/>
  <c r="AP124" i="3"/>
  <c r="AS124" i="3"/>
  <c r="AV124" i="3"/>
  <c r="I125" i="3"/>
  <c r="F125" i="3" s="1"/>
  <c r="L125" i="3"/>
  <c r="U125" i="3" l="1"/>
  <c r="X125" i="3"/>
  <c r="AA125" i="3"/>
  <c r="AD125" i="3"/>
  <c r="AG125" i="3"/>
  <c r="AJ125" i="3"/>
  <c r="AM125" i="3"/>
  <c r="AP125" i="3"/>
  <c r="AS125" i="3"/>
  <c r="AV125" i="3"/>
  <c r="I126" i="3"/>
  <c r="F126" i="3" s="1"/>
  <c r="L126" i="3"/>
  <c r="U126" i="3" l="1"/>
  <c r="X126" i="3"/>
  <c r="AA126" i="3"/>
  <c r="AD126" i="3"/>
  <c r="AG126" i="3"/>
  <c r="AJ126" i="3"/>
  <c r="AM126" i="3"/>
  <c r="AP126" i="3"/>
  <c r="AS126" i="3"/>
  <c r="AV126" i="3"/>
  <c r="L59" i="3" l="1"/>
  <c r="L60" i="3"/>
  <c r="L61" i="3"/>
  <c r="I59" i="3"/>
  <c r="F59" i="3" s="1"/>
  <c r="I60" i="3"/>
  <c r="F60" i="3" s="1"/>
  <c r="I61" i="3"/>
  <c r="F61" i="3" s="1"/>
  <c r="P141" i="2"/>
  <c r="F141" i="2" s="1"/>
  <c r="P142" i="2"/>
  <c r="F142" i="2" s="1"/>
  <c r="P143" i="2"/>
  <c r="F143" i="2" s="1"/>
  <c r="F91" i="2"/>
  <c r="F92" i="2"/>
  <c r="F93" i="2"/>
  <c r="F31" i="6"/>
  <c r="F32" i="6"/>
  <c r="F96" i="9"/>
  <c r="F97" i="9"/>
  <c r="F70" i="9"/>
  <c r="F57" i="9"/>
  <c r="AE57" i="9"/>
  <c r="M11" i="9"/>
  <c r="F116" i="9"/>
  <c r="M56" i="9"/>
  <c r="F56" i="9"/>
  <c r="V56" i="9"/>
  <c r="M55" i="9"/>
  <c r="F55" i="9"/>
  <c r="V55" i="9"/>
  <c r="F122" i="9"/>
  <c r="F123" i="9"/>
  <c r="F124" i="9"/>
  <c r="F125" i="9"/>
  <c r="F126" i="9"/>
  <c r="F127" i="9"/>
  <c r="F128" i="9"/>
  <c r="F121" i="9"/>
  <c r="F104" i="9"/>
  <c r="F105" i="9"/>
  <c r="F106" i="9"/>
  <c r="F107" i="9"/>
  <c r="F108" i="9"/>
  <c r="F109" i="9"/>
  <c r="F110" i="9"/>
  <c r="F111" i="9"/>
  <c r="F112" i="9"/>
  <c r="F113" i="9"/>
  <c r="F114" i="9"/>
  <c r="F115" i="9"/>
  <c r="F103" i="9"/>
  <c r="F76" i="9"/>
  <c r="F77" i="9"/>
  <c r="F78" i="9"/>
  <c r="F79" i="9"/>
  <c r="F80" i="9"/>
  <c r="F81" i="9"/>
  <c r="F82" i="9"/>
  <c r="F83" i="9"/>
  <c r="F84" i="9"/>
  <c r="F85" i="9"/>
  <c r="F86" i="9"/>
  <c r="F87" i="9"/>
  <c r="F88" i="9"/>
  <c r="F89" i="9"/>
  <c r="F90" i="9"/>
  <c r="F91" i="9"/>
  <c r="F92" i="9"/>
  <c r="F93" i="9"/>
  <c r="F94" i="9"/>
  <c r="F95" i="9"/>
  <c r="F75" i="9"/>
  <c r="F63" i="9"/>
  <c r="F64" i="9"/>
  <c r="F65" i="9"/>
  <c r="F66" i="9"/>
  <c r="F67" i="9"/>
  <c r="F68" i="9"/>
  <c r="F69" i="9"/>
  <c r="F62" i="9"/>
  <c r="F44" i="9"/>
  <c r="F45" i="9"/>
  <c r="F46" i="9"/>
  <c r="F47" i="9"/>
  <c r="F48" i="9"/>
  <c r="F49" i="9"/>
  <c r="F50" i="9"/>
  <c r="F51" i="9"/>
  <c r="F52" i="9"/>
  <c r="F53" i="9"/>
  <c r="F54" i="9"/>
  <c r="F43" i="9"/>
  <c r="F36" i="9"/>
  <c r="F37" i="9"/>
  <c r="F38" i="9"/>
  <c r="F35" i="9"/>
  <c r="F23" i="9"/>
  <c r="F24" i="9"/>
  <c r="F25" i="9"/>
  <c r="F26" i="9"/>
  <c r="F27" i="9"/>
  <c r="F28" i="9"/>
  <c r="F29" i="9"/>
  <c r="F30" i="9"/>
  <c r="F22" i="9"/>
  <c r="F21" i="9"/>
  <c r="F9" i="9"/>
  <c r="F10" i="9"/>
  <c r="F11" i="9"/>
  <c r="F12" i="9"/>
  <c r="F13" i="9"/>
  <c r="F14" i="9"/>
  <c r="F15" i="9"/>
  <c r="F16" i="9"/>
  <c r="F7" i="9"/>
  <c r="F8" i="9"/>
  <c r="M69" i="9"/>
  <c r="M75" i="9"/>
  <c r="M76" i="9"/>
  <c r="M77" i="9"/>
  <c r="M78" i="9"/>
  <c r="M79" i="9"/>
  <c r="M80" i="9"/>
  <c r="M81" i="9"/>
  <c r="M82" i="9"/>
  <c r="M83" i="9"/>
  <c r="M84" i="9"/>
  <c r="M85" i="9"/>
  <c r="M86" i="9"/>
  <c r="M87" i="9"/>
  <c r="M88" i="9"/>
  <c r="M89" i="9"/>
  <c r="M90" i="9"/>
  <c r="M91" i="9"/>
  <c r="M92" i="9"/>
  <c r="M93" i="9"/>
  <c r="M94" i="9"/>
  <c r="M95" i="9"/>
  <c r="M48" i="9"/>
  <c r="M49" i="9"/>
  <c r="M50" i="9"/>
  <c r="M51" i="9"/>
  <c r="M52" i="9"/>
  <c r="M53" i="9"/>
  <c r="M54" i="9"/>
  <c r="M43" i="9"/>
  <c r="M44" i="9"/>
  <c r="M45" i="9"/>
  <c r="M46" i="9"/>
  <c r="M47" i="9"/>
  <c r="AV55" i="3" l="1"/>
  <c r="AS55" i="3"/>
  <c r="AP55" i="3"/>
  <c r="AM55" i="3"/>
  <c r="AJ55" i="3"/>
  <c r="AG55" i="3"/>
  <c r="AD55" i="3"/>
  <c r="AA55" i="3"/>
  <c r="X55" i="3"/>
  <c r="U55" i="3"/>
  <c r="L55" i="3"/>
  <c r="I55" i="3"/>
  <c r="F55" i="3" s="1"/>
  <c r="BS128" i="9"/>
  <c r="BS127" i="9"/>
  <c r="BS126" i="9"/>
  <c r="BS125" i="9"/>
  <c r="BS124" i="9"/>
  <c r="BS123" i="9"/>
  <c r="BS122" i="9"/>
  <c r="BS121" i="9"/>
  <c r="BK128" i="9"/>
  <c r="BK127" i="9"/>
  <c r="BK126" i="9"/>
  <c r="BK125" i="9"/>
  <c r="BK124" i="9"/>
  <c r="BK123" i="9"/>
  <c r="BK122" i="9"/>
  <c r="BK121" i="9"/>
  <c r="BC128" i="9"/>
  <c r="BC127" i="9"/>
  <c r="BC126" i="9"/>
  <c r="BC125" i="9"/>
  <c r="BC124" i="9"/>
  <c r="BC123" i="9"/>
  <c r="BC122" i="9"/>
  <c r="BC121" i="9"/>
  <c r="AU128" i="9"/>
  <c r="AU127" i="9"/>
  <c r="AU126" i="9"/>
  <c r="AU125" i="9"/>
  <c r="AU124" i="9"/>
  <c r="AU123" i="9"/>
  <c r="AU122" i="9"/>
  <c r="AU121" i="9"/>
  <c r="AM128" i="9"/>
  <c r="AM127" i="9"/>
  <c r="AM126" i="9"/>
  <c r="AM125" i="9"/>
  <c r="AM124" i="9"/>
  <c r="AM123" i="9"/>
  <c r="AM122" i="9"/>
  <c r="AM121" i="9"/>
  <c r="AE128" i="9"/>
  <c r="AE127" i="9"/>
  <c r="AE126" i="9"/>
  <c r="AE125" i="9"/>
  <c r="V128" i="9"/>
  <c r="V127" i="9"/>
  <c r="V126" i="9"/>
  <c r="V125" i="9"/>
  <c r="V124" i="9"/>
  <c r="V123" i="9"/>
  <c r="V122" i="9"/>
  <c r="V121" i="9"/>
  <c r="M122" i="9"/>
  <c r="M123" i="9"/>
  <c r="M124" i="9"/>
  <c r="M125" i="9"/>
  <c r="M126" i="9"/>
  <c r="M127" i="9"/>
  <c r="M128" i="9"/>
  <c r="BS69" i="9"/>
  <c r="BS68" i="9"/>
  <c r="BS67" i="9"/>
  <c r="BS66" i="9"/>
  <c r="BS65" i="9"/>
  <c r="BS64" i="9"/>
  <c r="BS63" i="9"/>
  <c r="BS62" i="9"/>
  <c r="BK69" i="9"/>
  <c r="BK68" i="9"/>
  <c r="BK67" i="9"/>
  <c r="BK66" i="9"/>
  <c r="BK65" i="9"/>
  <c r="BK64" i="9"/>
  <c r="BK63" i="9"/>
  <c r="BK62" i="9"/>
  <c r="BC69" i="9"/>
  <c r="BC68" i="9"/>
  <c r="BC67" i="9"/>
  <c r="BC66" i="9"/>
  <c r="BC65" i="9"/>
  <c r="BC64" i="9"/>
  <c r="BC63" i="9"/>
  <c r="BC62" i="9"/>
  <c r="AU69" i="9"/>
  <c r="AU68" i="9"/>
  <c r="AU67" i="9"/>
  <c r="AU66" i="9"/>
  <c r="AU65" i="9"/>
  <c r="AU64" i="9"/>
  <c r="AU63" i="9"/>
  <c r="AU62" i="9"/>
  <c r="AM69" i="9"/>
  <c r="AM68" i="9"/>
  <c r="AM67" i="9"/>
  <c r="AM66" i="9"/>
  <c r="AM65" i="9"/>
  <c r="AM64" i="9"/>
  <c r="AM63" i="9"/>
  <c r="AM62" i="9"/>
  <c r="V69" i="9"/>
  <c r="V68" i="9"/>
  <c r="V67" i="9"/>
  <c r="V66" i="9"/>
  <c r="V65" i="9"/>
  <c r="V64" i="9"/>
  <c r="V63" i="9"/>
  <c r="V62" i="9"/>
  <c r="M64" i="9"/>
  <c r="M65" i="9"/>
  <c r="M66" i="9"/>
  <c r="M67" i="9"/>
  <c r="M68" i="9"/>
  <c r="BS53" i="9"/>
  <c r="BS52" i="9"/>
  <c r="BS51" i="9"/>
  <c r="BS50" i="9"/>
  <c r="BS49" i="9"/>
  <c r="BS48" i="9"/>
  <c r="BS47" i="9"/>
  <c r="BS46" i="9"/>
  <c r="BS45" i="9"/>
  <c r="BS44" i="9"/>
  <c r="BS43" i="9"/>
  <c r="BK53" i="9"/>
  <c r="BK52" i="9"/>
  <c r="BK51" i="9"/>
  <c r="BK50" i="9"/>
  <c r="BK49" i="9"/>
  <c r="BK48" i="9"/>
  <c r="BK47" i="9"/>
  <c r="BK46" i="9"/>
  <c r="BK45" i="9"/>
  <c r="BK44" i="9"/>
  <c r="BK43" i="9"/>
  <c r="BC53" i="9"/>
  <c r="BC52" i="9"/>
  <c r="BC51" i="9"/>
  <c r="BC50" i="9"/>
  <c r="BC49" i="9"/>
  <c r="BC48" i="9"/>
  <c r="BC47" i="9"/>
  <c r="BC46" i="9"/>
  <c r="BC45" i="9"/>
  <c r="BC44" i="9"/>
  <c r="BC43" i="9"/>
  <c r="AU53" i="9"/>
  <c r="AU52" i="9"/>
  <c r="AU51" i="9"/>
  <c r="AU50" i="9"/>
  <c r="AU49" i="9"/>
  <c r="AU48" i="9"/>
  <c r="AU47" i="9"/>
  <c r="AU46" i="9"/>
  <c r="AU45" i="9"/>
  <c r="AU44" i="9"/>
  <c r="AU43" i="9"/>
  <c r="AM53" i="9"/>
  <c r="AM52" i="9"/>
  <c r="AM51" i="9"/>
  <c r="AM50" i="9"/>
  <c r="AM49" i="9"/>
  <c r="AM48" i="9"/>
  <c r="AM47" i="9"/>
  <c r="AM46" i="9"/>
  <c r="AM45" i="9"/>
  <c r="AM44" i="9"/>
  <c r="AM43" i="9"/>
  <c r="AE45" i="9"/>
  <c r="AE44" i="9"/>
  <c r="AE43" i="9"/>
  <c r="V54" i="9"/>
  <c r="V53" i="9"/>
  <c r="V52" i="9"/>
  <c r="V50" i="9"/>
  <c r="V49" i="9"/>
  <c r="V48" i="9"/>
  <c r="V47" i="9"/>
  <c r="V46" i="9"/>
  <c r="V45" i="9"/>
  <c r="V44" i="9"/>
  <c r="V43" i="9"/>
  <c r="AV75" i="3"/>
  <c r="AS75" i="3"/>
  <c r="AP75" i="3"/>
  <c r="AM75" i="3"/>
  <c r="AJ75" i="3"/>
  <c r="AG75" i="3"/>
  <c r="AD75" i="3"/>
  <c r="AA75" i="3"/>
  <c r="R75" i="3"/>
  <c r="O75" i="3"/>
  <c r="F75" i="3" s="1"/>
  <c r="X75" i="3"/>
  <c r="U75" i="3"/>
  <c r="L75" i="3"/>
  <c r="I75" i="3"/>
  <c r="AV53" i="3"/>
  <c r="AS53" i="3"/>
  <c r="AP53" i="3"/>
  <c r="AM53" i="3"/>
  <c r="AJ53" i="3"/>
  <c r="AG53" i="3"/>
  <c r="AD53" i="3"/>
  <c r="AA53" i="3"/>
  <c r="X53" i="3"/>
  <c r="U53" i="3"/>
  <c r="L53" i="3"/>
  <c r="I53" i="3"/>
  <c r="F53" i="3" s="1"/>
  <c r="Z160" i="2"/>
  <c r="Y160" i="2"/>
  <c r="U160" i="2"/>
  <c r="T160" i="2"/>
  <c r="P160" i="2"/>
  <c r="O160" i="2"/>
  <c r="K160" i="2"/>
  <c r="Z133" i="2"/>
  <c r="Y133" i="2"/>
  <c r="U133" i="2"/>
  <c r="T133" i="2"/>
  <c r="P133" i="2"/>
  <c r="O133" i="2"/>
  <c r="K133" i="2"/>
  <c r="J133" i="2"/>
  <c r="Z85" i="2"/>
  <c r="Y85" i="2"/>
  <c r="U85" i="2"/>
  <c r="T85" i="2"/>
  <c r="P85" i="2"/>
  <c r="O85" i="2"/>
  <c r="K85" i="2"/>
  <c r="J85" i="2"/>
  <c r="AU26" i="6"/>
  <c r="AN26" i="6"/>
  <c r="AG26" i="6"/>
  <c r="Z26" i="6"/>
  <c r="S26" i="6"/>
  <c r="L26" i="6"/>
  <c r="F26" i="6"/>
  <c r="AU25" i="6"/>
  <c r="AN25" i="6"/>
  <c r="AG25" i="6"/>
  <c r="Z25" i="6"/>
  <c r="S25" i="6"/>
  <c r="L25" i="6"/>
  <c r="F25" i="6"/>
  <c r="AV54" i="3"/>
  <c r="AS54" i="3"/>
  <c r="AP54" i="3"/>
  <c r="AM54" i="3"/>
  <c r="AJ54" i="3"/>
  <c r="AG54" i="3"/>
  <c r="AD54" i="3"/>
  <c r="AA54" i="3"/>
  <c r="X54" i="3"/>
  <c r="U54" i="3"/>
  <c r="L54" i="3"/>
  <c r="I54" i="3"/>
  <c r="F54" i="3" s="1"/>
  <c r="M115" i="9"/>
  <c r="V115" i="9"/>
  <c r="AM115" i="9"/>
  <c r="AU115" i="9"/>
  <c r="BC115" i="9"/>
  <c r="BK115" i="9"/>
  <c r="BS115" i="9"/>
  <c r="AV121" i="3"/>
  <c r="AS121" i="3"/>
  <c r="AP121" i="3"/>
  <c r="AM121" i="3"/>
  <c r="AJ121" i="3"/>
  <c r="AG121" i="3"/>
  <c r="AD121" i="3"/>
  <c r="AA121" i="3"/>
  <c r="X121" i="3"/>
  <c r="U121" i="3"/>
  <c r="L121" i="3"/>
  <c r="I121" i="3"/>
  <c r="F121" i="3" s="1"/>
  <c r="AV151" i="3"/>
  <c r="AS151" i="3"/>
  <c r="AP151" i="3"/>
  <c r="AM151" i="3"/>
  <c r="AJ151" i="3"/>
  <c r="AG151" i="3"/>
  <c r="AD151" i="3"/>
  <c r="AA151" i="3"/>
  <c r="R151" i="3"/>
  <c r="O151" i="3"/>
  <c r="X151" i="3"/>
  <c r="U151" i="3"/>
  <c r="L151" i="3"/>
  <c r="I151" i="3"/>
  <c r="AV141" i="3"/>
  <c r="AS141" i="3"/>
  <c r="AP141" i="3"/>
  <c r="AM141" i="3"/>
  <c r="AJ141" i="3"/>
  <c r="AG141" i="3"/>
  <c r="AD141" i="3"/>
  <c r="AA141" i="3"/>
  <c r="R141" i="3"/>
  <c r="O141" i="3"/>
  <c r="X141" i="3"/>
  <c r="U141" i="3"/>
  <c r="L141" i="3"/>
  <c r="I141" i="3"/>
  <c r="Z89" i="2"/>
  <c r="Y89" i="2"/>
  <c r="U89" i="2"/>
  <c r="T89" i="2"/>
  <c r="P89" i="2"/>
  <c r="O89" i="2"/>
  <c r="Z88" i="2"/>
  <c r="Y88" i="2"/>
  <c r="U88" i="2"/>
  <c r="T88" i="2"/>
  <c r="P88" i="2"/>
  <c r="O88" i="2"/>
  <c r="K88" i="2"/>
  <c r="K89" i="2"/>
  <c r="J88" i="2"/>
  <c r="J89" i="2"/>
  <c r="BS94" i="9"/>
  <c r="BC94" i="9"/>
  <c r="AU94" i="9"/>
  <c r="AM94" i="9"/>
  <c r="V94" i="9"/>
  <c r="AS56" i="3"/>
  <c r="AP56" i="3"/>
  <c r="AM56" i="3"/>
  <c r="AJ56" i="3"/>
  <c r="AG56" i="3"/>
  <c r="AD56" i="3"/>
  <c r="AA56" i="3"/>
  <c r="X56" i="3"/>
  <c r="U56" i="3"/>
  <c r="L56" i="3"/>
  <c r="I56" i="3"/>
  <c r="F56" i="3" s="1"/>
  <c r="Z86" i="2"/>
  <c r="Y86" i="2"/>
  <c r="U86" i="2"/>
  <c r="T86" i="2"/>
  <c r="P86" i="2"/>
  <c r="O86" i="2"/>
  <c r="K86" i="2"/>
  <c r="J86" i="2"/>
  <c r="AV150" i="3"/>
  <c r="AS150" i="3"/>
  <c r="AP150" i="3"/>
  <c r="AM150" i="3"/>
  <c r="AJ150" i="3"/>
  <c r="AG150" i="3"/>
  <c r="AD150" i="3"/>
  <c r="AA150" i="3"/>
  <c r="R150" i="3"/>
  <c r="O150" i="3"/>
  <c r="X150" i="3"/>
  <c r="U150" i="3"/>
  <c r="L150" i="3"/>
  <c r="I150" i="3"/>
  <c r="F150" i="3" s="1"/>
  <c r="Z163" i="2"/>
  <c r="Y163" i="2"/>
  <c r="T163" i="2"/>
  <c r="U163" i="2"/>
  <c r="O163" i="2"/>
  <c r="P163" i="2"/>
  <c r="K163" i="2"/>
  <c r="J171" i="2"/>
  <c r="K171" i="2"/>
  <c r="O171" i="2"/>
  <c r="P171" i="2"/>
  <c r="T171" i="2"/>
  <c r="U171" i="2"/>
  <c r="Y171" i="2"/>
  <c r="Z171" i="2"/>
  <c r="F171" i="2" l="1"/>
  <c r="F133" i="2"/>
  <c r="F141" i="3"/>
  <c r="F151" i="3"/>
  <c r="F85" i="2"/>
  <c r="F163" i="2"/>
  <c r="F86" i="2"/>
  <c r="F88" i="2"/>
  <c r="F160" i="2"/>
  <c r="F89" i="2"/>
  <c r="I8" i="3"/>
  <c r="AS57" i="3"/>
  <c r="AP57" i="3"/>
  <c r="AM57" i="3"/>
  <c r="AJ57" i="3"/>
  <c r="AG57" i="3"/>
  <c r="AD57" i="3"/>
  <c r="AA57" i="3"/>
  <c r="U57" i="3"/>
  <c r="L57" i="3"/>
  <c r="I57" i="3"/>
  <c r="F57" i="3" s="1"/>
  <c r="K10" i="3"/>
  <c r="K8" i="3"/>
  <c r="AV152" i="3"/>
  <c r="AV153" i="3"/>
  <c r="AV149" i="3"/>
  <c r="AS152" i="3"/>
  <c r="AS153" i="3"/>
  <c r="AS149" i="3"/>
  <c r="AP152" i="3"/>
  <c r="AP153" i="3"/>
  <c r="AP149" i="3"/>
  <c r="AM152" i="3"/>
  <c r="AM153" i="3"/>
  <c r="AM149" i="3"/>
  <c r="AJ152" i="3"/>
  <c r="AJ153" i="3"/>
  <c r="AJ149" i="3"/>
  <c r="AG152" i="3"/>
  <c r="AG153" i="3"/>
  <c r="AG149" i="3"/>
  <c r="AD152" i="3"/>
  <c r="AD153" i="3"/>
  <c r="AD149" i="3"/>
  <c r="AA152" i="3"/>
  <c r="AA153" i="3"/>
  <c r="AA149" i="3"/>
  <c r="R152" i="3"/>
  <c r="R153" i="3"/>
  <c r="R149" i="3"/>
  <c r="O152" i="3"/>
  <c r="O153" i="3"/>
  <c r="O149" i="3"/>
  <c r="F149" i="3" s="1"/>
  <c r="X152" i="3"/>
  <c r="X153" i="3"/>
  <c r="X149" i="3"/>
  <c r="U152" i="3"/>
  <c r="U153" i="3"/>
  <c r="U149" i="3"/>
  <c r="L152" i="3"/>
  <c r="L153" i="3"/>
  <c r="I153" i="3"/>
  <c r="I152" i="3"/>
  <c r="F152" i="3" s="1"/>
  <c r="AV133" i="3"/>
  <c r="AV134" i="3"/>
  <c r="AV135" i="3"/>
  <c r="AV136" i="3"/>
  <c r="AV137" i="3"/>
  <c r="AV138" i="3"/>
  <c r="AV139" i="3"/>
  <c r="AV140" i="3"/>
  <c r="AV132" i="3"/>
  <c r="AS133" i="3"/>
  <c r="AS134" i="3"/>
  <c r="AS135" i="3"/>
  <c r="AS136" i="3"/>
  <c r="AS137" i="3"/>
  <c r="AS138" i="3"/>
  <c r="AS139" i="3"/>
  <c r="AS140" i="3"/>
  <c r="AS132" i="3"/>
  <c r="AP133" i="3"/>
  <c r="AP134" i="3"/>
  <c r="AP135" i="3"/>
  <c r="AP136" i="3"/>
  <c r="AP137" i="3"/>
  <c r="AP138" i="3"/>
  <c r="AP139" i="3"/>
  <c r="AP140" i="3"/>
  <c r="AP132" i="3"/>
  <c r="AM133" i="3"/>
  <c r="AM134" i="3"/>
  <c r="AM135" i="3"/>
  <c r="AM136" i="3"/>
  <c r="AM137" i="3"/>
  <c r="AM138" i="3"/>
  <c r="AM139" i="3"/>
  <c r="AM140" i="3"/>
  <c r="AM132" i="3"/>
  <c r="AJ133" i="3"/>
  <c r="AJ134" i="3"/>
  <c r="AJ135" i="3"/>
  <c r="AJ136" i="3"/>
  <c r="AJ137" i="3"/>
  <c r="AJ138" i="3"/>
  <c r="AJ139" i="3"/>
  <c r="AJ140" i="3"/>
  <c r="AJ132" i="3"/>
  <c r="AG133" i="3"/>
  <c r="AG134" i="3"/>
  <c r="AG135" i="3"/>
  <c r="AG136" i="3"/>
  <c r="AG137" i="3"/>
  <c r="AG138" i="3"/>
  <c r="AG139" i="3"/>
  <c r="AG140" i="3"/>
  <c r="AG132" i="3"/>
  <c r="AD133" i="3"/>
  <c r="AD134" i="3"/>
  <c r="AD135" i="3"/>
  <c r="AD136" i="3"/>
  <c r="AD137" i="3"/>
  <c r="AD138" i="3"/>
  <c r="AD139" i="3"/>
  <c r="AD140" i="3"/>
  <c r="AD132" i="3"/>
  <c r="AA133" i="3"/>
  <c r="AA134" i="3"/>
  <c r="AA135" i="3"/>
  <c r="AA136" i="3"/>
  <c r="AA137" i="3"/>
  <c r="AA138" i="3"/>
  <c r="AA139" i="3"/>
  <c r="AA140" i="3"/>
  <c r="AA132" i="3"/>
  <c r="R133" i="3"/>
  <c r="R134" i="3"/>
  <c r="R135" i="3"/>
  <c r="R136" i="3"/>
  <c r="R137" i="3"/>
  <c r="R138" i="3"/>
  <c r="R139" i="3"/>
  <c r="R140" i="3"/>
  <c r="R132" i="3"/>
  <c r="O133" i="3"/>
  <c r="O134" i="3"/>
  <c r="O135" i="3"/>
  <c r="O136" i="3"/>
  <c r="O137" i="3"/>
  <c r="O138" i="3"/>
  <c r="O139" i="3"/>
  <c r="O140" i="3"/>
  <c r="O132" i="3"/>
  <c r="X133" i="3"/>
  <c r="X134" i="3"/>
  <c r="X135" i="3"/>
  <c r="X136" i="3"/>
  <c r="X137" i="3"/>
  <c r="X138" i="3"/>
  <c r="X139" i="3"/>
  <c r="X140" i="3"/>
  <c r="X132" i="3"/>
  <c r="U133" i="3"/>
  <c r="U134" i="3"/>
  <c r="U135" i="3"/>
  <c r="U136" i="3"/>
  <c r="U137" i="3"/>
  <c r="U138" i="3"/>
  <c r="U139" i="3"/>
  <c r="U140" i="3"/>
  <c r="U132" i="3"/>
  <c r="L133" i="3"/>
  <c r="L134" i="3"/>
  <c r="L135" i="3"/>
  <c r="L136" i="3"/>
  <c r="L137" i="3"/>
  <c r="L138" i="3"/>
  <c r="L139" i="3"/>
  <c r="L140" i="3"/>
  <c r="I133" i="3"/>
  <c r="F133" i="3" s="1"/>
  <c r="I134" i="3"/>
  <c r="I135" i="3"/>
  <c r="F135" i="3" s="1"/>
  <c r="I136" i="3"/>
  <c r="F136" i="3" s="1"/>
  <c r="I137" i="3"/>
  <c r="I138" i="3"/>
  <c r="AV108" i="3"/>
  <c r="AV109" i="3"/>
  <c r="AV110" i="3"/>
  <c r="AV111" i="3"/>
  <c r="AV112" i="3"/>
  <c r="AV113" i="3"/>
  <c r="AV114" i="3"/>
  <c r="AV115" i="3"/>
  <c r="AV116" i="3"/>
  <c r="AV117" i="3"/>
  <c r="AV118" i="3"/>
  <c r="AV119" i="3"/>
  <c r="AV120" i="3"/>
  <c r="AV122" i="3"/>
  <c r="AV107" i="3"/>
  <c r="AS108" i="3"/>
  <c r="AS109" i="3"/>
  <c r="AS110" i="3"/>
  <c r="AS111" i="3"/>
  <c r="AS112" i="3"/>
  <c r="AS113" i="3"/>
  <c r="AS114" i="3"/>
  <c r="AS115" i="3"/>
  <c r="AS116" i="3"/>
  <c r="AS117" i="3"/>
  <c r="AS118" i="3"/>
  <c r="AS119" i="3"/>
  <c r="AS120" i="3"/>
  <c r="AS122" i="3"/>
  <c r="AS107" i="3"/>
  <c r="AP108" i="3"/>
  <c r="AP109" i="3"/>
  <c r="AP110" i="3"/>
  <c r="AP111" i="3"/>
  <c r="AP112" i="3"/>
  <c r="AP113" i="3"/>
  <c r="AP114" i="3"/>
  <c r="AP115" i="3"/>
  <c r="AP116" i="3"/>
  <c r="AP117" i="3"/>
  <c r="AP118" i="3"/>
  <c r="AP119" i="3"/>
  <c r="AP120" i="3"/>
  <c r="AP122" i="3"/>
  <c r="AP107" i="3"/>
  <c r="AM108" i="3"/>
  <c r="AM109" i="3"/>
  <c r="AM110" i="3"/>
  <c r="AM111" i="3"/>
  <c r="AM112" i="3"/>
  <c r="AM113" i="3"/>
  <c r="AM114" i="3"/>
  <c r="AM115" i="3"/>
  <c r="AM116" i="3"/>
  <c r="AM117" i="3"/>
  <c r="AM118" i="3"/>
  <c r="AM119" i="3"/>
  <c r="AM120" i="3"/>
  <c r="AM122" i="3"/>
  <c r="AM107" i="3"/>
  <c r="AJ108" i="3"/>
  <c r="AJ109" i="3"/>
  <c r="AJ110" i="3"/>
  <c r="AJ111" i="3"/>
  <c r="AJ112" i="3"/>
  <c r="AJ113" i="3"/>
  <c r="AJ114" i="3"/>
  <c r="AJ115" i="3"/>
  <c r="AJ116" i="3"/>
  <c r="AJ117" i="3"/>
  <c r="AJ118" i="3"/>
  <c r="AJ119" i="3"/>
  <c r="AJ120" i="3"/>
  <c r="AJ122" i="3"/>
  <c r="AJ107" i="3"/>
  <c r="AG108" i="3"/>
  <c r="AG109" i="3"/>
  <c r="AG110" i="3"/>
  <c r="AG111" i="3"/>
  <c r="AG112" i="3"/>
  <c r="AG113" i="3"/>
  <c r="AG114" i="3"/>
  <c r="AG115" i="3"/>
  <c r="AG116" i="3"/>
  <c r="AG117" i="3"/>
  <c r="AG118" i="3"/>
  <c r="AG119" i="3"/>
  <c r="AG120" i="3"/>
  <c r="AG122" i="3"/>
  <c r="AG107" i="3"/>
  <c r="AD108" i="3"/>
  <c r="AD109" i="3"/>
  <c r="AD110" i="3"/>
  <c r="AD111" i="3"/>
  <c r="AD112" i="3"/>
  <c r="AD113" i="3"/>
  <c r="AD114" i="3"/>
  <c r="AD115" i="3"/>
  <c r="AD116" i="3"/>
  <c r="AD117" i="3"/>
  <c r="AD118" i="3"/>
  <c r="AD119" i="3"/>
  <c r="AD120" i="3"/>
  <c r="AD122" i="3"/>
  <c r="AD107" i="3"/>
  <c r="AA108" i="3"/>
  <c r="AA109" i="3"/>
  <c r="AA110" i="3"/>
  <c r="AA111" i="3"/>
  <c r="AA112" i="3"/>
  <c r="AA113" i="3"/>
  <c r="AA114" i="3"/>
  <c r="AA115" i="3"/>
  <c r="AA116" i="3"/>
  <c r="AA117" i="3"/>
  <c r="AA118" i="3"/>
  <c r="AA119" i="3"/>
  <c r="AA120" i="3"/>
  <c r="AA122" i="3"/>
  <c r="AA107" i="3"/>
  <c r="X108" i="3"/>
  <c r="X109" i="3"/>
  <c r="X110" i="3"/>
  <c r="X111" i="3"/>
  <c r="X112" i="3"/>
  <c r="X113" i="3"/>
  <c r="X114" i="3"/>
  <c r="X115" i="3"/>
  <c r="X116" i="3"/>
  <c r="X117" i="3"/>
  <c r="X118" i="3"/>
  <c r="X119" i="3"/>
  <c r="X120" i="3"/>
  <c r="X122" i="3"/>
  <c r="X107" i="3"/>
  <c r="U108" i="3"/>
  <c r="U109" i="3"/>
  <c r="U110" i="3"/>
  <c r="U111" i="3"/>
  <c r="U112" i="3"/>
  <c r="U113" i="3"/>
  <c r="U114" i="3"/>
  <c r="U115" i="3"/>
  <c r="U116" i="3"/>
  <c r="U117" i="3"/>
  <c r="U118" i="3"/>
  <c r="U119" i="3"/>
  <c r="U120" i="3"/>
  <c r="U122" i="3"/>
  <c r="U107" i="3"/>
  <c r="L108" i="3"/>
  <c r="L109" i="3"/>
  <c r="L110" i="3"/>
  <c r="L111" i="3"/>
  <c r="L112" i="3"/>
  <c r="L113" i="3"/>
  <c r="L114" i="3"/>
  <c r="L115" i="3"/>
  <c r="L116" i="3"/>
  <c r="L117" i="3"/>
  <c r="L119" i="3"/>
  <c r="L120" i="3"/>
  <c r="L107" i="3"/>
  <c r="I109" i="3"/>
  <c r="F109" i="3" s="1"/>
  <c r="I110" i="3"/>
  <c r="I111" i="3"/>
  <c r="F111" i="3" s="1"/>
  <c r="I112" i="3"/>
  <c r="F112" i="3" s="1"/>
  <c r="I113" i="3"/>
  <c r="F113" i="3" s="1"/>
  <c r="I114" i="3"/>
  <c r="F114" i="3" s="1"/>
  <c r="I115" i="3"/>
  <c r="F115" i="3" s="1"/>
  <c r="I116" i="3"/>
  <c r="F116" i="3" s="1"/>
  <c r="I118" i="3"/>
  <c r="I119" i="3"/>
  <c r="F119" i="3" s="1"/>
  <c r="I120" i="3"/>
  <c r="F120" i="3" s="1"/>
  <c r="I122" i="3"/>
  <c r="AV86" i="3"/>
  <c r="AV87" i="3"/>
  <c r="AV88" i="3"/>
  <c r="AV89" i="3"/>
  <c r="AV90" i="3"/>
  <c r="AV91" i="3"/>
  <c r="AV92" i="3"/>
  <c r="AV93" i="3"/>
  <c r="AV94" i="3"/>
  <c r="AV95" i="3"/>
  <c r="AV96" i="3"/>
  <c r="AV97" i="3"/>
  <c r="AV98" i="3"/>
  <c r="AV85" i="3"/>
  <c r="AS86" i="3"/>
  <c r="AS87" i="3"/>
  <c r="AS88" i="3"/>
  <c r="AS89" i="3"/>
  <c r="AS90" i="3"/>
  <c r="AS91" i="3"/>
  <c r="AS92" i="3"/>
  <c r="AS93" i="3"/>
  <c r="AS94" i="3"/>
  <c r="AS95" i="3"/>
  <c r="AS96" i="3"/>
  <c r="AS97" i="3"/>
  <c r="AS98" i="3"/>
  <c r="AS85" i="3"/>
  <c r="AP86" i="3"/>
  <c r="AP87" i="3"/>
  <c r="AP88" i="3"/>
  <c r="AP89" i="3"/>
  <c r="AP90" i="3"/>
  <c r="AP91" i="3"/>
  <c r="AP92" i="3"/>
  <c r="AP93" i="3"/>
  <c r="AP94" i="3"/>
  <c r="AP95" i="3"/>
  <c r="AP96" i="3"/>
  <c r="AP97" i="3"/>
  <c r="AP98" i="3"/>
  <c r="AP85" i="3"/>
  <c r="AM86" i="3"/>
  <c r="AM87" i="3"/>
  <c r="AM88" i="3"/>
  <c r="AM89" i="3"/>
  <c r="AM90" i="3"/>
  <c r="AM91" i="3"/>
  <c r="AM92" i="3"/>
  <c r="AM93" i="3"/>
  <c r="AM94" i="3"/>
  <c r="AM95" i="3"/>
  <c r="AM96" i="3"/>
  <c r="AM97" i="3"/>
  <c r="AM98" i="3"/>
  <c r="AM85" i="3"/>
  <c r="AJ86" i="3"/>
  <c r="AJ87" i="3"/>
  <c r="AJ88" i="3"/>
  <c r="AJ89" i="3"/>
  <c r="AJ90" i="3"/>
  <c r="AJ91" i="3"/>
  <c r="AJ92" i="3"/>
  <c r="AJ93" i="3"/>
  <c r="AJ94" i="3"/>
  <c r="AJ95" i="3"/>
  <c r="AJ96" i="3"/>
  <c r="AJ97" i="3"/>
  <c r="AJ85" i="3"/>
  <c r="AG86" i="3"/>
  <c r="AG87" i="3"/>
  <c r="AG88" i="3"/>
  <c r="AG89" i="3"/>
  <c r="AG90" i="3"/>
  <c r="AG91" i="3"/>
  <c r="AG92" i="3"/>
  <c r="AG93" i="3"/>
  <c r="AG94" i="3"/>
  <c r="AG95" i="3"/>
  <c r="AG96" i="3"/>
  <c r="AG97" i="3"/>
  <c r="AG98" i="3"/>
  <c r="AG85" i="3"/>
  <c r="AD86" i="3"/>
  <c r="AD87" i="3"/>
  <c r="AD88" i="3"/>
  <c r="AD89" i="3"/>
  <c r="AD90" i="3"/>
  <c r="AD91" i="3"/>
  <c r="AD92" i="3"/>
  <c r="AD93" i="3"/>
  <c r="AD94" i="3"/>
  <c r="AD95" i="3"/>
  <c r="AD96" i="3"/>
  <c r="AD97" i="3"/>
  <c r="AD98" i="3"/>
  <c r="AD85" i="3"/>
  <c r="AA86" i="3"/>
  <c r="AA87" i="3"/>
  <c r="AA88" i="3"/>
  <c r="AA89" i="3"/>
  <c r="AA90" i="3"/>
  <c r="AA91" i="3"/>
  <c r="AA92" i="3"/>
  <c r="AA93" i="3"/>
  <c r="AA94" i="3"/>
  <c r="AA95" i="3"/>
  <c r="AA96" i="3"/>
  <c r="AA97" i="3"/>
  <c r="AA98" i="3"/>
  <c r="AA85" i="3"/>
  <c r="X86" i="3"/>
  <c r="X87" i="3"/>
  <c r="X88" i="3"/>
  <c r="X89" i="3"/>
  <c r="X90" i="3"/>
  <c r="X91" i="3"/>
  <c r="X92" i="3"/>
  <c r="X93" i="3"/>
  <c r="X94" i="3"/>
  <c r="X95" i="3"/>
  <c r="X96" i="3"/>
  <c r="X97" i="3"/>
  <c r="X85" i="3"/>
  <c r="U86" i="3"/>
  <c r="U87" i="3"/>
  <c r="U88" i="3"/>
  <c r="U89" i="3"/>
  <c r="U90" i="3"/>
  <c r="U91" i="3"/>
  <c r="U92" i="3"/>
  <c r="U93" i="3"/>
  <c r="U94" i="3"/>
  <c r="U95" i="3"/>
  <c r="U96" i="3"/>
  <c r="U97" i="3"/>
  <c r="U98" i="3"/>
  <c r="U85" i="3"/>
  <c r="L87" i="3"/>
  <c r="L89" i="3"/>
  <c r="L90" i="3"/>
  <c r="L93" i="3"/>
  <c r="L95" i="3"/>
  <c r="L96" i="3"/>
  <c r="L97" i="3"/>
  <c r="L98" i="3"/>
  <c r="L85" i="3"/>
  <c r="I86" i="3"/>
  <c r="I87" i="3"/>
  <c r="F87" i="3" s="1"/>
  <c r="I88" i="3"/>
  <c r="I89" i="3"/>
  <c r="F89" i="3" s="1"/>
  <c r="I90" i="3"/>
  <c r="F90" i="3" s="1"/>
  <c r="I92" i="3"/>
  <c r="I93" i="3"/>
  <c r="F93" i="3" s="1"/>
  <c r="I94" i="3"/>
  <c r="I95" i="3"/>
  <c r="F95" i="3" s="1"/>
  <c r="I96" i="3"/>
  <c r="F96" i="3" s="1"/>
  <c r="I97" i="3"/>
  <c r="F97" i="3" s="1"/>
  <c r="I98" i="3"/>
  <c r="F98" i="3" s="1"/>
  <c r="I85" i="3"/>
  <c r="AV68" i="3"/>
  <c r="AV69" i="3"/>
  <c r="AV70" i="3"/>
  <c r="AV71" i="3"/>
  <c r="AV72" i="3"/>
  <c r="AV73" i="3"/>
  <c r="AV74" i="3"/>
  <c r="AV76" i="3"/>
  <c r="AV77" i="3"/>
  <c r="AV67" i="3"/>
  <c r="AS68" i="3"/>
  <c r="AS69" i="3"/>
  <c r="AS70" i="3"/>
  <c r="AS71" i="3"/>
  <c r="AS72" i="3"/>
  <c r="AS73" i="3"/>
  <c r="AS74" i="3"/>
  <c r="AS76" i="3"/>
  <c r="AS77" i="3"/>
  <c r="AS67" i="3"/>
  <c r="AP68" i="3"/>
  <c r="AP69" i="3"/>
  <c r="AP70" i="3"/>
  <c r="AP71" i="3"/>
  <c r="AP72" i="3"/>
  <c r="AP73" i="3"/>
  <c r="AP74" i="3"/>
  <c r="AP76" i="3"/>
  <c r="AP77" i="3"/>
  <c r="AP67" i="3"/>
  <c r="AM68" i="3"/>
  <c r="AM69" i="3"/>
  <c r="AM70" i="3"/>
  <c r="AM71" i="3"/>
  <c r="AM72" i="3"/>
  <c r="AM73" i="3"/>
  <c r="AM74" i="3"/>
  <c r="AM76" i="3"/>
  <c r="AM67" i="3"/>
  <c r="AJ68" i="3"/>
  <c r="AJ69" i="3"/>
  <c r="AJ70" i="3"/>
  <c r="AJ71" i="3"/>
  <c r="AJ72" i="3"/>
  <c r="AJ73" i="3"/>
  <c r="AJ74" i="3"/>
  <c r="AJ76" i="3"/>
  <c r="AJ77" i="3"/>
  <c r="AJ67" i="3"/>
  <c r="AG68" i="3"/>
  <c r="AG69" i="3"/>
  <c r="AG70" i="3"/>
  <c r="AG71" i="3"/>
  <c r="AG72" i="3"/>
  <c r="AG73" i="3"/>
  <c r="AG74" i="3"/>
  <c r="AG76" i="3"/>
  <c r="AG77" i="3"/>
  <c r="AG67" i="3"/>
  <c r="AD68" i="3"/>
  <c r="AD69" i="3"/>
  <c r="AD70" i="3"/>
  <c r="AD71" i="3"/>
  <c r="AD72" i="3"/>
  <c r="AD73" i="3"/>
  <c r="AD74" i="3"/>
  <c r="AD76" i="3"/>
  <c r="AD77" i="3"/>
  <c r="AD67" i="3"/>
  <c r="AA68" i="3"/>
  <c r="AA69" i="3"/>
  <c r="AA70" i="3"/>
  <c r="AA71" i="3"/>
  <c r="AA72" i="3"/>
  <c r="AA73" i="3"/>
  <c r="AA74" i="3"/>
  <c r="AA76" i="3"/>
  <c r="AA77" i="3"/>
  <c r="AA67" i="3"/>
  <c r="R68" i="3"/>
  <c r="R69" i="3"/>
  <c r="R70" i="3"/>
  <c r="R71" i="3"/>
  <c r="R72" i="3"/>
  <c r="R73" i="3"/>
  <c r="R74" i="3"/>
  <c r="R76" i="3"/>
  <c r="R77" i="3"/>
  <c r="R67" i="3"/>
  <c r="O68" i="3"/>
  <c r="F68" i="3" s="1"/>
  <c r="O69" i="3"/>
  <c r="F69" i="3" s="1"/>
  <c r="O70" i="3"/>
  <c r="F70" i="3" s="1"/>
  <c r="O71" i="3"/>
  <c r="O72" i="3"/>
  <c r="F72" i="3" s="1"/>
  <c r="O73" i="3"/>
  <c r="O74" i="3"/>
  <c r="F74" i="3" s="1"/>
  <c r="O76" i="3"/>
  <c r="O77" i="3"/>
  <c r="O67" i="3"/>
  <c r="F67" i="3" s="1"/>
  <c r="X68" i="3"/>
  <c r="X69" i="3"/>
  <c r="X70" i="3"/>
  <c r="X71" i="3"/>
  <c r="X72" i="3"/>
  <c r="X73" i="3"/>
  <c r="X74" i="3"/>
  <c r="X76" i="3"/>
  <c r="X77" i="3"/>
  <c r="X67" i="3"/>
  <c r="U68" i="3"/>
  <c r="U69" i="3"/>
  <c r="U70" i="3"/>
  <c r="U71" i="3"/>
  <c r="U72" i="3"/>
  <c r="U73" i="3"/>
  <c r="U74" i="3"/>
  <c r="U76" i="3"/>
  <c r="U77" i="3"/>
  <c r="U67" i="3"/>
  <c r="L68" i="3"/>
  <c r="L69" i="3"/>
  <c r="L70" i="3"/>
  <c r="L71" i="3"/>
  <c r="L72" i="3"/>
  <c r="L73" i="3"/>
  <c r="L74" i="3"/>
  <c r="L76" i="3"/>
  <c r="L67" i="3"/>
  <c r="I68" i="3"/>
  <c r="I69" i="3"/>
  <c r="I70" i="3"/>
  <c r="I72" i="3"/>
  <c r="I74" i="3"/>
  <c r="I76" i="3"/>
  <c r="I78" i="3"/>
  <c r="F78" i="3" s="1"/>
  <c r="AV42" i="3"/>
  <c r="AV43" i="3"/>
  <c r="AV44" i="3"/>
  <c r="AV45" i="3"/>
  <c r="AV46" i="3"/>
  <c r="AV47" i="3"/>
  <c r="AV48" i="3"/>
  <c r="AV49" i="3"/>
  <c r="AV50" i="3"/>
  <c r="AV51" i="3"/>
  <c r="AV52" i="3"/>
  <c r="AV40" i="3"/>
  <c r="AS42" i="3"/>
  <c r="AS43" i="3"/>
  <c r="AS44" i="3"/>
  <c r="AS45" i="3"/>
  <c r="AS46" i="3"/>
  <c r="AS47" i="3"/>
  <c r="AS48" i="3"/>
  <c r="AS49" i="3"/>
  <c r="AS50" i="3"/>
  <c r="AS51" i="3"/>
  <c r="AS52" i="3"/>
  <c r="AS40" i="3"/>
  <c r="AP42" i="3"/>
  <c r="AP43" i="3"/>
  <c r="AP44" i="3"/>
  <c r="AP45" i="3"/>
  <c r="AP46" i="3"/>
  <c r="AP47" i="3"/>
  <c r="AP48" i="3"/>
  <c r="AP49" i="3"/>
  <c r="AP50" i="3"/>
  <c r="AP51" i="3"/>
  <c r="AP52" i="3"/>
  <c r="AP40" i="3"/>
  <c r="AM42" i="3"/>
  <c r="AM43" i="3"/>
  <c r="AM44" i="3"/>
  <c r="AM45" i="3"/>
  <c r="AM46" i="3"/>
  <c r="AM47" i="3"/>
  <c r="AM48" i="3"/>
  <c r="AM49" i="3"/>
  <c r="AM50" i="3"/>
  <c r="AM51" i="3"/>
  <c r="AM52" i="3"/>
  <c r="AM40" i="3"/>
  <c r="AJ42" i="3"/>
  <c r="AJ43" i="3"/>
  <c r="AJ44" i="3"/>
  <c r="AJ45" i="3"/>
  <c r="AJ46" i="3"/>
  <c r="AJ47" i="3"/>
  <c r="AJ48" i="3"/>
  <c r="AJ49" i="3"/>
  <c r="AJ50" i="3"/>
  <c r="AJ51" i="3"/>
  <c r="AJ52" i="3"/>
  <c r="AJ40" i="3"/>
  <c r="AG42" i="3"/>
  <c r="AG43" i="3"/>
  <c r="AG44" i="3"/>
  <c r="AG45" i="3"/>
  <c r="AG46" i="3"/>
  <c r="AG47" i="3"/>
  <c r="AG48" i="3"/>
  <c r="AG49" i="3"/>
  <c r="AG50" i="3"/>
  <c r="AG51" i="3"/>
  <c r="AG52" i="3"/>
  <c r="AG40" i="3"/>
  <c r="AD42" i="3"/>
  <c r="AD43" i="3"/>
  <c r="AD44" i="3"/>
  <c r="AD45" i="3"/>
  <c r="AD46" i="3"/>
  <c r="AD47" i="3"/>
  <c r="AD48" i="3"/>
  <c r="AD49" i="3"/>
  <c r="AD50" i="3"/>
  <c r="AD51" i="3"/>
  <c r="AD52" i="3"/>
  <c r="AD40" i="3"/>
  <c r="AA42" i="3"/>
  <c r="AA43" i="3"/>
  <c r="AA44" i="3"/>
  <c r="AA45" i="3"/>
  <c r="AA46" i="3"/>
  <c r="AA47" i="3"/>
  <c r="AA48" i="3"/>
  <c r="AA49" i="3"/>
  <c r="AA50" i="3"/>
  <c r="AA51" i="3"/>
  <c r="AA52" i="3"/>
  <c r="AA40" i="3"/>
  <c r="X42" i="3"/>
  <c r="X43" i="3"/>
  <c r="X44" i="3"/>
  <c r="X45" i="3"/>
  <c r="X46" i="3"/>
  <c r="X47" i="3"/>
  <c r="X48" i="3"/>
  <c r="X49" i="3"/>
  <c r="X50" i="3"/>
  <c r="X51" i="3"/>
  <c r="X52" i="3"/>
  <c r="X40" i="3"/>
  <c r="U42" i="3"/>
  <c r="U43" i="3"/>
  <c r="U44" i="3"/>
  <c r="U45" i="3"/>
  <c r="U46" i="3"/>
  <c r="U47" i="3"/>
  <c r="U48" i="3"/>
  <c r="U49" i="3"/>
  <c r="U50" i="3"/>
  <c r="U51" i="3"/>
  <c r="U52" i="3"/>
  <c r="U40" i="3"/>
  <c r="AV28" i="3"/>
  <c r="AV29" i="3"/>
  <c r="AV30" i="3"/>
  <c r="AV31" i="3"/>
  <c r="AV32" i="3"/>
  <c r="AV33" i="3"/>
  <c r="AV34" i="3"/>
  <c r="AV27" i="3"/>
  <c r="AS28" i="3"/>
  <c r="AS29" i="3"/>
  <c r="AS30" i="3"/>
  <c r="AS31" i="3"/>
  <c r="AS32" i="3"/>
  <c r="AS33" i="3"/>
  <c r="AS34" i="3"/>
  <c r="AS27" i="3"/>
  <c r="AP28" i="3"/>
  <c r="AP29" i="3"/>
  <c r="AP30" i="3"/>
  <c r="AP31" i="3"/>
  <c r="AP32" i="3"/>
  <c r="AP33" i="3"/>
  <c r="AP34" i="3"/>
  <c r="AP27" i="3"/>
  <c r="AM28" i="3"/>
  <c r="AM29" i="3"/>
  <c r="AM30" i="3"/>
  <c r="AM31" i="3"/>
  <c r="AM32" i="3"/>
  <c r="AM33" i="3"/>
  <c r="AM34" i="3"/>
  <c r="AM27" i="3"/>
  <c r="AJ28" i="3"/>
  <c r="AJ29" i="3"/>
  <c r="AJ30" i="3"/>
  <c r="AJ31" i="3"/>
  <c r="AJ32" i="3"/>
  <c r="AJ33" i="3"/>
  <c r="AJ34" i="3"/>
  <c r="AJ27" i="3"/>
  <c r="AG28" i="3"/>
  <c r="AG29" i="3"/>
  <c r="AG30" i="3"/>
  <c r="AG31" i="3"/>
  <c r="AG32" i="3"/>
  <c r="AG33" i="3"/>
  <c r="AG34" i="3"/>
  <c r="AG27" i="3"/>
  <c r="AD28" i="3"/>
  <c r="AD29" i="3"/>
  <c r="AD30" i="3"/>
  <c r="AD31" i="3"/>
  <c r="AD32" i="3"/>
  <c r="AD33" i="3"/>
  <c r="AD34" i="3"/>
  <c r="AD27" i="3"/>
  <c r="AA28" i="3"/>
  <c r="AA29" i="3"/>
  <c r="AA30" i="3"/>
  <c r="AA31" i="3"/>
  <c r="AA32" i="3"/>
  <c r="AA33" i="3"/>
  <c r="AA34" i="3"/>
  <c r="AA27" i="3"/>
  <c r="R28" i="3"/>
  <c r="R29" i="3"/>
  <c r="R30" i="3"/>
  <c r="R31" i="3"/>
  <c r="R32" i="3"/>
  <c r="R33" i="3"/>
  <c r="R34" i="3"/>
  <c r="R27" i="3"/>
  <c r="O28" i="3"/>
  <c r="O29" i="3"/>
  <c r="O30" i="3"/>
  <c r="O31" i="3"/>
  <c r="O32" i="3"/>
  <c r="O33" i="3"/>
  <c r="O34" i="3"/>
  <c r="O27" i="3"/>
  <c r="X28" i="3"/>
  <c r="X29" i="3"/>
  <c r="X30" i="3"/>
  <c r="X31" i="3"/>
  <c r="X32" i="3"/>
  <c r="X33" i="3"/>
  <c r="X34" i="3"/>
  <c r="X27" i="3"/>
  <c r="U28" i="3"/>
  <c r="U29" i="3"/>
  <c r="U30" i="3"/>
  <c r="U31" i="3"/>
  <c r="U32" i="3"/>
  <c r="U33" i="3"/>
  <c r="U34" i="3"/>
  <c r="U27" i="3"/>
  <c r="L28" i="3"/>
  <c r="L29" i="3"/>
  <c r="L30" i="3"/>
  <c r="L31" i="3"/>
  <c r="L32" i="3"/>
  <c r="L33" i="3"/>
  <c r="L34" i="3"/>
  <c r="L27" i="3"/>
  <c r="I28" i="3"/>
  <c r="I29" i="3"/>
  <c r="I30" i="3"/>
  <c r="I31" i="3"/>
  <c r="I32" i="3"/>
  <c r="I33" i="3"/>
  <c r="F33" i="3" s="1"/>
  <c r="I34" i="3"/>
  <c r="F34" i="3" s="1"/>
  <c r="AV9" i="3"/>
  <c r="AV10" i="3"/>
  <c r="AV11" i="3"/>
  <c r="AV12" i="3"/>
  <c r="AV13" i="3"/>
  <c r="AV14" i="3"/>
  <c r="AV15" i="3"/>
  <c r="AV16" i="3"/>
  <c r="AV17" i="3"/>
  <c r="AV18" i="3"/>
  <c r="AV19" i="3"/>
  <c r="AV20" i="3"/>
  <c r="AV21" i="3"/>
  <c r="AV8" i="3"/>
  <c r="AS9" i="3"/>
  <c r="AS10" i="3"/>
  <c r="AS11" i="3"/>
  <c r="AS12" i="3"/>
  <c r="AS13" i="3"/>
  <c r="AS14" i="3"/>
  <c r="AS15" i="3"/>
  <c r="AS16" i="3"/>
  <c r="AS17" i="3"/>
  <c r="AS18" i="3"/>
  <c r="AS19" i="3"/>
  <c r="AS20" i="3"/>
  <c r="AS21" i="3"/>
  <c r="AS8" i="3"/>
  <c r="AP9" i="3"/>
  <c r="AP10" i="3"/>
  <c r="AP11" i="3"/>
  <c r="AP12" i="3"/>
  <c r="AP13" i="3"/>
  <c r="AP14" i="3"/>
  <c r="AP15" i="3"/>
  <c r="AP16" i="3"/>
  <c r="AP17" i="3"/>
  <c r="AP18" i="3"/>
  <c r="AP19" i="3"/>
  <c r="AP20" i="3"/>
  <c r="AP21" i="3"/>
  <c r="AP8" i="3"/>
  <c r="AM9" i="3"/>
  <c r="AM10" i="3"/>
  <c r="AM11" i="3"/>
  <c r="AM12" i="3"/>
  <c r="AM13" i="3"/>
  <c r="AM14" i="3"/>
  <c r="AM15" i="3"/>
  <c r="AM16" i="3"/>
  <c r="AM17" i="3"/>
  <c r="AM18" i="3"/>
  <c r="AM19" i="3"/>
  <c r="AM20" i="3"/>
  <c r="AM21" i="3"/>
  <c r="AM8" i="3"/>
  <c r="AJ9" i="3"/>
  <c r="AJ10" i="3"/>
  <c r="AJ11" i="3"/>
  <c r="AJ12" i="3"/>
  <c r="AJ13" i="3"/>
  <c r="AJ14" i="3"/>
  <c r="AJ15" i="3"/>
  <c r="AJ16" i="3"/>
  <c r="AJ17" i="3"/>
  <c r="AJ18" i="3"/>
  <c r="AJ19" i="3"/>
  <c r="AJ20" i="3"/>
  <c r="AJ21" i="3"/>
  <c r="AJ8" i="3"/>
  <c r="AG9" i="3"/>
  <c r="AG10" i="3"/>
  <c r="AG11" i="3"/>
  <c r="AG12" i="3"/>
  <c r="AG13" i="3"/>
  <c r="AG14" i="3"/>
  <c r="AG15" i="3"/>
  <c r="AG16" i="3"/>
  <c r="AG17" i="3"/>
  <c r="AG18" i="3"/>
  <c r="AG19" i="3"/>
  <c r="AG20" i="3"/>
  <c r="AG21" i="3"/>
  <c r="AG8" i="3"/>
  <c r="AD9" i="3"/>
  <c r="AD10" i="3"/>
  <c r="AD11" i="3"/>
  <c r="AD12" i="3"/>
  <c r="AD13" i="3"/>
  <c r="AD14" i="3"/>
  <c r="AD15" i="3"/>
  <c r="AD16" i="3"/>
  <c r="AD17" i="3"/>
  <c r="AD18" i="3"/>
  <c r="AD19" i="3"/>
  <c r="AD20" i="3"/>
  <c r="AD21" i="3"/>
  <c r="AD8" i="3"/>
  <c r="AA9" i="3"/>
  <c r="AA10" i="3"/>
  <c r="AA11" i="3"/>
  <c r="AA12" i="3"/>
  <c r="AA13" i="3"/>
  <c r="AA14" i="3"/>
  <c r="AA15" i="3"/>
  <c r="AA16" i="3"/>
  <c r="AA17" i="3"/>
  <c r="AA18" i="3"/>
  <c r="AA19" i="3"/>
  <c r="AA20" i="3"/>
  <c r="AA21" i="3"/>
  <c r="AA8" i="3"/>
  <c r="R9" i="3"/>
  <c r="R10" i="3"/>
  <c r="R11" i="3"/>
  <c r="R12" i="3"/>
  <c r="R13" i="3"/>
  <c r="R14" i="3"/>
  <c r="R15" i="3"/>
  <c r="R16" i="3"/>
  <c r="R17" i="3"/>
  <c r="R18" i="3"/>
  <c r="R19" i="3"/>
  <c r="R20" i="3"/>
  <c r="R21" i="3"/>
  <c r="R8" i="3"/>
  <c r="O9" i="3"/>
  <c r="O10" i="3"/>
  <c r="O11" i="3"/>
  <c r="O12" i="3"/>
  <c r="O13" i="3"/>
  <c r="O14" i="3"/>
  <c r="O15" i="3"/>
  <c r="O16" i="3"/>
  <c r="O17" i="3"/>
  <c r="O18" i="3"/>
  <c r="O19" i="3"/>
  <c r="O20" i="3"/>
  <c r="O21" i="3"/>
  <c r="O8" i="3"/>
  <c r="X9" i="3"/>
  <c r="X10" i="3"/>
  <c r="X11" i="3"/>
  <c r="X12" i="3"/>
  <c r="X13" i="3"/>
  <c r="X14" i="3"/>
  <c r="X15" i="3"/>
  <c r="X16" i="3"/>
  <c r="X17" i="3"/>
  <c r="X18" i="3"/>
  <c r="X19" i="3"/>
  <c r="X20" i="3"/>
  <c r="X21" i="3"/>
  <c r="X8" i="3"/>
  <c r="U9" i="3"/>
  <c r="U10" i="3"/>
  <c r="U11" i="3"/>
  <c r="U12" i="3"/>
  <c r="U13" i="3"/>
  <c r="U14" i="3"/>
  <c r="U15" i="3"/>
  <c r="U16" i="3"/>
  <c r="U17" i="3"/>
  <c r="U18" i="3"/>
  <c r="U19" i="3"/>
  <c r="U20" i="3"/>
  <c r="U21" i="3"/>
  <c r="U8" i="3"/>
  <c r="L13" i="3"/>
  <c r="L14" i="3"/>
  <c r="L15" i="3"/>
  <c r="L16" i="3"/>
  <c r="L17" i="3"/>
  <c r="L18" i="3"/>
  <c r="L19" i="3"/>
  <c r="L20" i="3"/>
  <c r="L21" i="3"/>
  <c r="I9" i="3"/>
  <c r="F9" i="3" s="1"/>
  <c r="I10" i="3"/>
  <c r="I12" i="3"/>
  <c r="F12" i="3" s="1"/>
  <c r="I13" i="3"/>
  <c r="F13" i="3" s="1"/>
  <c r="I14" i="3"/>
  <c r="F14" i="3" s="1"/>
  <c r="I15" i="3"/>
  <c r="F15" i="3" s="1"/>
  <c r="I16" i="3"/>
  <c r="F16" i="3" s="1"/>
  <c r="I17" i="3"/>
  <c r="F17" i="3" s="1"/>
  <c r="I18" i="3"/>
  <c r="F18" i="3" s="1"/>
  <c r="I19" i="3"/>
  <c r="F19" i="3" s="1"/>
  <c r="I20" i="3"/>
  <c r="F20" i="3" s="1"/>
  <c r="I21" i="3"/>
  <c r="F21" i="3" s="1"/>
  <c r="L49" i="3"/>
  <c r="L50" i="3"/>
  <c r="L51" i="3"/>
  <c r="L52" i="3"/>
  <c r="L58" i="3"/>
  <c r="F58" i="3" s="1"/>
  <c r="L46" i="3"/>
  <c r="L47" i="3"/>
  <c r="L42" i="3"/>
  <c r="L44" i="3"/>
  <c r="L45" i="3"/>
  <c r="F45" i="3" s="1"/>
  <c r="L40" i="3"/>
  <c r="I42" i="3"/>
  <c r="F42" i="3" s="1"/>
  <c r="I43" i="3"/>
  <c r="I44" i="3"/>
  <c r="F44" i="3" s="1"/>
  <c r="I45" i="3"/>
  <c r="I46" i="3"/>
  <c r="F46" i="3" s="1"/>
  <c r="I48" i="3"/>
  <c r="I49" i="3"/>
  <c r="F49" i="3" s="1"/>
  <c r="I51" i="3"/>
  <c r="F51" i="3" s="1"/>
  <c r="I52" i="3"/>
  <c r="F52" i="3" s="1"/>
  <c r="I58" i="3"/>
  <c r="I40" i="3"/>
  <c r="F40" i="3" s="1"/>
  <c r="K148" i="2"/>
  <c r="Z169" i="2"/>
  <c r="Z170" i="2"/>
  <c r="Z168" i="2"/>
  <c r="U169" i="2"/>
  <c r="U170" i="2"/>
  <c r="U168" i="2"/>
  <c r="P169" i="2"/>
  <c r="P170" i="2"/>
  <c r="P168" i="2"/>
  <c r="K169" i="2"/>
  <c r="K168" i="2"/>
  <c r="Z149" i="2"/>
  <c r="Z150" i="2"/>
  <c r="Z151" i="2"/>
  <c r="Z152" i="2"/>
  <c r="Z153" i="2"/>
  <c r="Z154" i="2"/>
  <c r="Z155" i="2"/>
  <c r="Z156" i="2"/>
  <c r="Z157" i="2"/>
  <c r="Z158" i="2"/>
  <c r="Z159" i="2"/>
  <c r="Z161" i="2"/>
  <c r="Z162" i="2"/>
  <c r="Z148" i="2"/>
  <c r="U149" i="2"/>
  <c r="U150" i="2"/>
  <c r="U151" i="2"/>
  <c r="U152" i="2"/>
  <c r="U153" i="2"/>
  <c r="U154" i="2"/>
  <c r="U155" i="2"/>
  <c r="U156" i="2"/>
  <c r="U157" i="2"/>
  <c r="U158" i="2"/>
  <c r="U159" i="2"/>
  <c r="U161" i="2"/>
  <c r="U162" i="2"/>
  <c r="U148" i="2"/>
  <c r="P149" i="2"/>
  <c r="P150" i="2"/>
  <c r="P151" i="2"/>
  <c r="P152" i="2"/>
  <c r="P153" i="2"/>
  <c r="P154" i="2"/>
  <c r="P155" i="2"/>
  <c r="P156" i="2"/>
  <c r="P157" i="2"/>
  <c r="P158" i="2"/>
  <c r="P159" i="2"/>
  <c r="P161" i="2"/>
  <c r="P162" i="2"/>
  <c r="P148" i="2"/>
  <c r="K157" i="2"/>
  <c r="K161" i="2"/>
  <c r="K162" i="2"/>
  <c r="K150" i="2"/>
  <c r="K151" i="2"/>
  <c r="K152" i="2"/>
  <c r="K153" i="2"/>
  <c r="K154" i="2"/>
  <c r="K155"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4" i="2"/>
  <c r="Z135" i="2"/>
  <c r="Z136" i="2"/>
  <c r="Z137" i="2"/>
  <c r="Z138" i="2"/>
  <c r="Z139" i="2"/>
  <c r="Z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4" i="2"/>
  <c r="U135" i="2"/>
  <c r="U136" i="2"/>
  <c r="U137" i="2"/>
  <c r="U138" i="2"/>
  <c r="U139" i="2"/>
  <c r="U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4" i="2"/>
  <c r="P135" i="2"/>
  <c r="P136" i="2"/>
  <c r="P137" i="2"/>
  <c r="P138" i="2"/>
  <c r="P139" i="2"/>
  <c r="P140" i="2"/>
  <c r="P99" i="2"/>
  <c r="O100" i="2"/>
  <c r="K100" i="2"/>
  <c r="K101" i="2"/>
  <c r="K102" i="2"/>
  <c r="K105" i="2"/>
  <c r="K107" i="2"/>
  <c r="K108" i="2"/>
  <c r="K110" i="2"/>
  <c r="K111" i="2"/>
  <c r="K113" i="2"/>
  <c r="K114" i="2"/>
  <c r="K118" i="2"/>
  <c r="K120" i="2"/>
  <c r="K121" i="2"/>
  <c r="K123" i="2"/>
  <c r="F123" i="2" s="1"/>
  <c r="K126" i="2"/>
  <c r="K128" i="2"/>
  <c r="K131" i="2"/>
  <c r="K132" i="2"/>
  <c r="K134" i="2"/>
  <c r="K136" i="2"/>
  <c r="K99"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7" i="2"/>
  <c r="Z90" i="2"/>
  <c r="Z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7" i="2"/>
  <c r="U90" i="2"/>
  <c r="U55" i="2"/>
  <c r="P56" i="2"/>
  <c r="F56" i="2" s="1"/>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7" i="2"/>
  <c r="P90" i="2"/>
  <c r="P55" i="2"/>
  <c r="K77" i="2"/>
  <c r="K74" i="2"/>
  <c r="K69" i="2"/>
  <c r="K66" i="2"/>
  <c r="K63" i="2"/>
  <c r="F63" i="2" s="1"/>
  <c r="K62" i="2"/>
  <c r="K59" i="2"/>
  <c r="K58" i="2"/>
  <c r="K55" i="2"/>
  <c r="Z45" i="2"/>
  <c r="Z46" i="2"/>
  <c r="Z47" i="2"/>
  <c r="Z48" i="2"/>
  <c r="Z49" i="2"/>
  <c r="Z44" i="2"/>
  <c r="U45" i="2"/>
  <c r="U46" i="2"/>
  <c r="U47" i="2"/>
  <c r="U48" i="2"/>
  <c r="U49" i="2"/>
  <c r="U44" i="2"/>
  <c r="P45" i="2"/>
  <c r="P46" i="2"/>
  <c r="P47" i="2"/>
  <c r="P48" i="2"/>
  <c r="P49" i="2"/>
  <c r="P44" i="2"/>
  <c r="K44" i="2"/>
  <c r="F44" i="2" s="1"/>
  <c r="K45" i="2"/>
  <c r="F45" i="2" s="1"/>
  <c r="K46" i="2"/>
  <c r="K47" i="2"/>
  <c r="K48" i="2"/>
  <c r="K49" i="2"/>
  <c r="Z27" i="2"/>
  <c r="Z28" i="2"/>
  <c r="Z29" i="2"/>
  <c r="Z30" i="2"/>
  <c r="Z31" i="2"/>
  <c r="Z32" i="2"/>
  <c r="Z33" i="2"/>
  <c r="Z34" i="2"/>
  <c r="Z35" i="2"/>
  <c r="Z36" i="2"/>
  <c r="Z37" i="2"/>
  <c r="Z38" i="2"/>
  <c r="Z26" i="2"/>
  <c r="U27" i="2"/>
  <c r="U28" i="2"/>
  <c r="U29" i="2"/>
  <c r="U30" i="2"/>
  <c r="U31" i="2"/>
  <c r="U32" i="2"/>
  <c r="U33" i="2"/>
  <c r="U34" i="2"/>
  <c r="U35" i="2"/>
  <c r="U36" i="2"/>
  <c r="U37" i="2"/>
  <c r="U38" i="2"/>
  <c r="U26" i="2"/>
  <c r="P27" i="2"/>
  <c r="P28" i="2"/>
  <c r="P29" i="2"/>
  <c r="P30" i="2"/>
  <c r="P31" i="2"/>
  <c r="P32" i="2"/>
  <c r="P33" i="2"/>
  <c r="P34" i="2"/>
  <c r="P35" i="2"/>
  <c r="P36" i="2"/>
  <c r="P37" i="2"/>
  <c r="P38" i="2"/>
  <c r="P26" i="2"/>
  <c r="K27" i="2"/>
  <c r="K28" i="2"/>
  <c r="K29" i="2"/>
  <c r="F29" i="2" s="1"/>
  <c r="K30" i="2"/>
  <c r="F30" i="2" s="1"/>
  <c r="K31" i="2"/>
  <c r="F31" i="2" s="1"/>
  <c r="K32" i="2"/>
  <c r="K33" i="2"/>
  <c r="K34" i="2"/>
  <c r="K35" i="2"/>
  <c r="K36" i="2"/>
  <c r="K37" i="2"/>
  <c r="K38" i="2"/>
  <c r="F38" i="2" s="1"/>
  <c r="K26" i="2"/>
  <c r="Z8" i="2"/>
  <c r="Z9" i="2"/>
  <c r="Z10" i="2"/>
  <c r="Z11" i="2"/>
  <c r="Z12" i="2"/>
  <c r="Z13" i="2"/>
  <c r="Z14" i="2"/>
  <c r="Z15" i="2"/>
  <c r="Z16" i="2"/>
  <c r="Z17" i="2"/>
  <c r="Z18" i="2"/>
  <c r="Z19" i="2"/>
  <c r="Z20" i="2"/>
  <c r="Z7" i="2"/>
  <c r="U8" i="2"/>
  <c r="U9" i="2"/>
  <c r="U10" i="2"/>
  <c r="U11" i="2"/>
  <c r="U12" i="2"/>
  <c r="U13" i="2"/>
  <c r="U14" i="2"/>
  <c r="U15" i="2"/>
  <c r="U16" i="2"/>
  <c r="U17" i="2"/>
  <c r="U18" i="2"/>
  <c r="U19" i="2"/>
  <c r="U20" i="2"/>
  <c r="U7" i="2"/>
  <c r="P8" i="2"/>
  <c r="P9" i="2"/>
  <c r="P10" i="2"/>
  <c r="P11" i="2"/>
  <c r="P12" i="2"/>
  <c r="P13" i="2"/>
  <c r="P14" i="2"/>
  <c r="P15" i="2"/>
  <c r="P16" i="2"/>
  <c r="P17" i="2"/>
  <c r="P18" i="2"/>
  <c r="P19" i="2"/>
  <c r="P20" i="2"/>
  <c r="P7" i="2"/>
  <c r="K10" i="2"/>
  <c r="K11" i="2"/>
  <c r="K12" i="2"/>
  <c r="K13" i="2"/>
  <c r="K14" i="2"/>
  <c r="F14" i="2" s="1"/>
  <c r="K15" i="2"/>
  <c r="F15" i="2" s="1"/>
  <c r="K16" i="2"/>
  <c r="K17" i="2"/>
  <c r="K18" i="2"/>
  <c r="F18" i="2" s="1"/>
  <c r="K19" i="2"/>
  <c r="K20" i="2"/>
  <c r="O162" i="2"/>
  <c r="O149" i="2"/>
  <c r="O150" i="2"/>
  <c r="O151" i="2"/>
  <c r="O152" i="2"/>
  <c r="O153" i="2"/>
  <c r="O154" i="2"/>
  <c r="O155" i="2"/>
  <c r="O156" i="2"/>
  <c r="O157" i="2"/>
  <c r="O158" i="2"/>
  <c r="O159" i="2"/>
  <c r="O161" i="2"/>
  <c r="O148" i="2"/>
  <c r="Y170" i="2"/>
  <c r="Y169" i="2"/>
  <c r="Y168" i="2"/>
  <c r="T170" i="2"/>
  <c r="T169" i="2"/>
  <c r="T168" i="2"/>
  <c r="O170" i="2"/>
  <c r="O169" i="2"/>
  <c r="O168" i="2"/>
  <c r="J170" i="2"/>
  <c r="J169" i="2"/>
  <c r="J168" i="2"/>
  <c r="J158" i="2"/>
  <c r="J159" i="2"/>
  <c r="J156" i="2"/>
  <c r="J157" i="2"/>
  <c r="J154" i="2"/>
  <c r="J155" i="2"/>
  <c r="J153" i="2"/>
  <c r="J151" i="2"/>
  <c r="J152" i="2"/>
  <c r="J149" i="2"/>
  <c r="J150" i="2"/>
  <c r="J148" i="2"/>
  <c r="Y139" i="2"/>
  <c r="Y138" i="2"/>
  <c r="Y137" i="2"/>
  <c r="Y136" i="2"/>
  <c r="Y135" i="2"/>
  <c r="Y134"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T100" i="2"/>
  <c r="T139" i="2"/>
  <c r="T138" i="2"/>
  <c r="T137" i="2"/>
  <c r="T136" i="2"/>
  <c r="T135" i="2"/>
  <c r="T134"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99" i="2"/>
  <c r="O140"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4" i="2"/>
  <c r="O135" i="2"/>
  <c r="O136" i="2"/>
  <c r="O137" i="2"/>
  <c r="O138" i="2"/>
  <c r="O139" i="2"/>
  <c r="O101" i="2"/>
  <c r="O99" i="2"/>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Y90" i="2"/>
  <c r="Y87"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T90" i="2"/>
  <c r="T87"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O90"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7" i="2"/>
  <c r="O55" i="2"/>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Y49" i="2"/>
  <c r="Y48" i="2"/>
  <c r="Y47" i="2"/>
  <c r="Y46" i="2"/>
  <c r="Y45" i="2"/>
  <c r="Y44" i="2"/>
  <c r="T49" i="2"/>
  <c r="T48" i="2"/>
  <c r="T47" i="2"/>
  <c r="T46" i="2"/>
  <c r="T45" i="2"/>
  <c r="T44" i="2"/>
  <c r="O49" i="2"/>
  <c r="O48" i="2"/>
  <c r="O47" i="2"/>
  <c r="O46" i="2"/>
  <c r="O45" i="2"/>
  <c r="O44" i="2"/>
  <c r="J44" i="2"/>
  <c r="J49" i="2"/>
  <c r="J46" i="2"/>
  <c r="J47" i="2"/>
  <c r="J48" i="2"/>
  <c r="J45" i="2"/>
  <c r="Y38" i="2"/>
  <c r="Y37" i="2"/>
  <c r="Y36" i="2"/>
  <c r="Y35" i="2"/>
  <c r="Y34" i="2"/>
  <c r="Y33" i="2"/>
  <c r="Y32" i="2"/>
  <c r="Y31" i="2"/>
  <c r="Y30" i="2"/>
  <c r="Y29" i="2"/>
  <c r="Y28" i="2"/>
  <c r="Y27" i="2"/>
  <c r="Y26" i="2"/>
  <c r="T38" i="2"/>
  <c r="T37" i="2"/>
  <c r="T36" i="2"/>
  <c r="T35" i="2"/>
  <c r="T34" i="2"/>
  <c r="T33" i="2"/>
  <c r="T32" i="2"/>
  <c r="T31" i="2"/>
  <c r="T30" i="2"/>
  <c r="T29" i="2"/>
  <c r="T28" i="2"/>
  <c r="T27" i="2"/>
  <c r="T26" i="2"/>
  <c r="O38" i="2"/>
  <c r="O37" i="2"/>
  <c r="O36" i="2"/>
  <c r="O35" i="2"/>
  <c r="O34" i="2"/>
  <c r="O33" i="2"/>
  <c r="O32" i="2"/>
  <c r="O31" i="2"/>
  <c r="O30" i="2"/>
  <c r="O29" i="2"/>
  <c r="O28" i="2"/>
  <c r="O27" i="2"/>
  <c r="O26" i="2"/>
  <c r="J38" i="2"/>
  <c r="J27" i="2"/>
  <c r="J28" i="2"/>
  <c r="J29" i="2"/>
  <c r="J30" i="2"/>
  <c r="J31" i="2"/>
  <c r="J32" i="2"/>
  <c r="J33" i="2"/>
  <c r="J34" i="2"/>
  <c r="J35" i="2"/>
  <c r="J36" i="2"/>
  <c r="J37" i="2"/>
  <c r="J26" i="2"/>
  <c r="Y20" i="2"/>
  <c r="Y19" i="2"/>
  <c r="Y18" i="2"/>
  <c r="Y17" i="2"/>
  <c r="Y16" i="2"/>
  <c r="Y15" i="2"/>
  <c r="Y14" i="2"/>
  <c r="Y13" i="2"/>
  <c r="Y12" i="2"/>
  <c r="Y11" i="2"/>
  <c r="Y10" i="2"/>
  <c r="Y9" i="2"/>
  <c r="Y8" i="2"/>
  <c r="Y7" i="2"/>
  <c r="T20" i="2"/>
  <c r="T19" i="2"/>
  <c r="T18" i="2"/>
  <c r="T17" i="2"/>
  <c r="T16" i="2"/>
  <c r="T15" i="2"/>
  <c r="T14" i="2"/>
  <c r="T13" i="2"/>
  <c r="T12" i="2"/>
  <c r="T11" i="2"/>
  <c r="T10" i="2"/>
  <c r="T9" i="2"/>
  <c r="T8" i="2"/>
  <c r="T7" i="2"/>
  <c r="J20" i="2"/>
  <c r="J10" i="2"/>
  <c r="J11" i="2"/>
  <c r="J12" i="2"/>
  <c r="J13" i="2"/>
  <c r="J14" i="2"/>
  <c r="J15" i="2"/>
  <c r="J16" i="2"/>
  <c r="J17" i="2"/>
  <c r="J18" i="2"/>
  <c r="J19" i="2"/>
  <c r="J9" i="2"/>
  <c r="J8" i="2"/>
  <c r="J7" i="2"/>
  <c r="F50" i="6"/>
  <c r="F45" i="6"/>
  <c r="F39" i="6"/>
  <c r="F40" i="6"/>
  <c r="F41" i="6"/>
  <c r="F42" i="6"/>
  <c r="F43" i="6"/>
  <c r="F44" i="6"/>
  <c r="F38" i="6"/>
  <c r="F30" i="6"/>
  <c r="F23" i="6"/>
  <c r="F24" i="6"/>
  <c r="F27" i="6"/>
  <c r="F28" i="6"/>
  <c r="F29" i="6"/>
  <c r="F9" i="6"/>
  <c r="F10" i="6"/>
  <c r="F11" i="6"/>
  <c r="F12" i="6"/>
  <c r="F13" i="6"/>
  <c r="F14" i="6"/>
  <c r="F15" i="6"/>
  <c r="F16" i="6"/>
  <c r="F17" i="6"/>
  <c r="F18" i="6"/>
  <c r="F19" i="6"/>
  <c r="F20" i="6"/>
  <c r="F21" i="6"/>
  <c r="F22" i="6"/>
  <c r="F8" i="6"/>
  <c r="S22" i="6"/>
  <c r="S21" i="6"/>
  <c r="S20" i="6"/>
  <c r="S19" i="6"/>
  <c r="S18" i="6"/>
  <c r="S17" i="6"/>
  <c r="S16" i="6"/>
  <c r="S15" i="6"/>
  <c r="S14" i="6"/>
  <c r="S13" i="6"/>
  <c r="S12" i="6"/>
  <c r="S11" i="6"/>
  <c r="S10" i="6"/>
  <c r="S9" i="6"/>
  <c r="S8" i="6"/>
  <c r="AU50" i="6"/>
  <c r="AN50" i="6"/>
  <c r="AG50" i="6"/>
  <c r="S50" i="6"/>
  <c r="L50" i="6"/>
  <c r="AU45" i="6"/>
  <c r="AU44" i="6"/>
  <c r="AU43" i="6"/>
  <c r="AU42" i="6"/>
  <c r="AU41" i="6"/>
  <c r="AU40" i="6"/>
  <c r="AU39" i="6"/>
  <c r="AU38" i="6"/>
  <c r="AN45" i="6"/>
  <c r="AN44" i="6"/>
  <c r="AN43" i="6"/>
  <c r="AN42" i="6"/>
  <c r="AN41" i="6"/>
  <c r="AN40" i="6"/>
  <c r="AN39" i="6"/>
  <c r="AN38" i="6"/>
  <c r="AG45" i="6"/>
  <c r="AG44" i="6"/>
  <c r="AG43" i="6"/>
  <c r="AG42" i="6"/>
  <c r="AG41" i="6"/>
  <c r="AG40" i="6"/>
  <c r="AG39" i="6"/>
  <c r="AG38" i="6"/>
  <c r="Z45" i="6"/>
  <c r="Z44" i="6"/>
  <c r="Z43" i="6"/>
  <c r="Z42" i="6"/>
  <c r="Z41" i="6"/>
  <c r="Z40" i="6"/>
  <c r="Z39" i="6"/>
  <c r="Z38" i="6"/>
  <c r="S45" i="6"/>
  <c r="S44" i="6"/>
  <c r="S43" i="6"/>
  <c r="S42" i="6"/>
  <c r="S41" i="6"/>
  <c r="S40" i="6"/>
  <c r="S39" i="6"/>
  <c r="S38" i="6"/>
  <c r="L45" i="6"/>
  <c r="L44" i="6"/>
  <c r="L43" i="6"/>
  <c r="L42" i="6"/>
  <c r="L41" i="6"/>
  <c r="L40" i="6"/>
  <c r="L39" i="6"/>
  <c r="L38" i="6"/>
  <c r="AU30" i="6"/>
  <c r="AU29" i="6"/>
  <c r="AU28" i="6"/>
  <c r="AU27" i="6"/>
  <c r="AU24" i="6"/>
  <c r="AU23" i="6"/>
  <c r="AU22" i="6"/>
  <c r="AU21" i="6"/>
  <c r="AU20" i="6"/>
  <c r="AU19" i="6"/>
  <c r="AU18" i="6"/>
  <c r="AU17" i="6"/>
  <c r="AU16"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1"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3"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S116" i="9"/>
  <c r="BS114" i="9"/>
  <c r="BS113" i="9"/>
  <c r="BS112" i="9"/>
  <c r="BS111" i="9"/>
  <c r="BS110" i="9"/>
  <c r="BS109" i="9"/>
  <c r="BS108" i="9"/>
  <c r="BS107" i="9"/>
  <c r="BS106" i="9"/>
  <c r="BS105" i="9"/>
  <c r="BS104" i="9"/>
  <c r="BS103" i="9"/>
  <c r="BK116" i="9"/>
  <c r="BK114" i="9"/>
  <c r="BK113" i="9"/>
  <c r="BK112" i="9"/>
  <c r="BK111" i="9"/>
  <c r="BK110" i="9"/>
  <c r="BK109" i="9"/>
  <c r="BK108" i="9"/>
  <c r="BK107" i="9"/>
  <c r="BK106" i="9"/>
  <c r="BK105" i="9"/>
  <c r="BK104" i="9"/>
  <c r="BK103" i="9"/>
  <c r="BC116" i="9"/>
  <c r="BC114" i="9"/>
  <c r="BC113" i="9"/>
  <c r="BC112" i="9"/>
  <c r="BC111" i="9"/>
  <c r="BC110" i="9"/>
  <c r="BC109" i="9"/>
  <c r="BC108" i="9"/>
  <c r="BC107" i="9"/>
  <c r="BC106" i="9"/>
  <c r="BC105" i="9"/>
  <c r="BC104" i="9"/>
  <c r="BC103" i="9"/>
  <c r="AU116" i="9"/>
  <c r="AU114" i="9"/>
  <c r="AU113" i="9"/>
  <c r="AU112" i="9"/>
  <c r="AU111" i="9"/>
  <c r="AU110" i="9"/>
  <c r="AU109" i="9"/>
  <c r="AU108" i="9"/>
  <c r="AU107" i="9"/>
  <c r="AU106" i="9"/>
  <c r="AU105" i="9"/>
  <c r="AU104" i="9"/>
  <c r="AU103" i="9"/>
  <c r="AM116" i="9"/>
  <c r="AM114" i="9"/>
  <c r="AM113" i="9"/>
  <c r="AM112" i="9"/>
  <c r="AM111" i="9"/>
  <c r="AM110" i="9"/>
  <c r="AM109" i="9"/>
  <c r="AM108" i="9"/>
  <c r="AM107" i="9"/>
  <c r="AM106" i="9"/>
  <c r="AM105" i="9"/>
  <c r="AM104" i="9"/>
  <c r="AM103" i="9"/>
  <c r="V116" i="9"/>
  <c r="V114" i="9"/>
  <c r="V113" i="9"/>
  <c r="V112" i="9"/>
  <c r="V111" i="9"/>
  <c r="V110" i="9"/>
  <c r="V109" i="9"/>
  <c r="V108" i="9"/>
  <c r="V107" i="9"/>
  <c r="V106" i="9"/>
  <c r="V105" i="9"/>
  <c r="V104" i="9"/>
  <c r="V103" i="9"/>
  <c r="M103" i="9"/>
  <c r="M104" i="9"/>
  <c r="M105" i="9"/>
  <c r="M106" i="9"/>
  <c r="M107" i="9"/>
  <c r="M108" i="9"/>
  <c r="M109" i="9"/>
  <c r="M110" i="9"/>
  <c r="M111" i="9"/>
  <c r="M112" i="9"/>
  <c r="M113" i="9"/>
  <c r="M114" i="9"/>
  <c r="M116" i="9"/>
  <c r="BS93" i="9"/>
  <c r="BS92" i="9"/>
  <c r="BS91" i="9"/>
  <c r="BS90" i="9"/>
  <c r="BS89" i="9"/>
  <c r="BS88" i="9"/>
  <c r="BS87" i="9"/>
  <c r="BS86" i="9"/>
  <c r="BS85" i="9"/>
  <c r="BS84" i="9"/>
  <c r="BS83" i="9"/>
  <c r="BS82" i="9"/>
  <c r="BS81" i="9"/>
  <c r="BS80" i="9"/>
  <c r="BS79" i="9"/>
  <c r="BS78" i="9"/>
  <c r="BS77" i="9"/>
  <c r="BS76" i="9"/>
  <c r="BS75" i="9"/>
  <c r="BK93" i="9"/>
  <c r="BK92" i="9"/>
  <c r="BK91" i="9"/>
  <c r="BK90" i="9"/>
  <c r="BK89" i="9"/>
  <c r="BK88" i="9"/>
  <c r="BK87" i="9"/>
  <c r="BK86" i="9"/>
  <c r="BK85" i="9"/>
  <c r="BK84" i="9"/>
  <c r="BK83" i="9"/>
  <c r="BK82" i="9"/>
  <c r="BK81" i="9"/>
  <c r="BK80" i="9"/>
  <c r="BK79" i="9"/>
  <c r="BK78" i="9"/>
  <c r="BK77" i="9"/>
  <c r="BK76" i="9"/>
  <c r="BK75" i="9"/>
  <c r="BC95" i="9"/>
  <c r="BC93" i="9"/>
  <c r="BC92" i="9"/>
  <c r="BC91" i="9"/>
  <c r="BC90" i="9"/>
  <c r="BC89" i="9"/>
  <c r="BC88" i="9"/>
  <c r="BC87" i="9"/>
  <c r="BC86" i="9"/>
  <c r="BC85" i="9"/>
  <c r="BC84" i="9"/>
  <c r="BC83" i="9"/>
  <c r="BC82" i="9"/>
  <c r="BC81" i="9"/>
  <c r="BC80" i="9"/>
  <c r="BC79" i="9"/>
  <c r="BC78" i="9"/>
  <c r="BC77" i="9"/>
  <c r="BC76" i="9"/>
  <c r="BC75" i="9"/>
  <c r="AU95" i="9"/>
  <c r="AU93" i="9"/>
  <c r="AU92" i="9"/>
  <c r="AU91" i="9"/>
  <c r="AU90" i="9"/>
  <c r="AU89" i="9"/>
  <c r="AU88" i="9"/>
  <c r="AU87" i="9"/>
  <c r="AU86" i="9"/>
  <c r="AU85" i="9"/>
  <c r="AU84" i="9"/>
  <c r="AU83" i="9"/>
  <c r="AU82" i="9"/>
  <c r="AU81" i="9"/>
  <c r="AU80" i="9"/>
  <c r="AU79" i="9"/>
  <c r="AU78" i="9"/>
  <c r="AU77" i="9"/>
  <c r="AU76" i="9"/>
  <c r="AU75" i="9"/>
  <c r="AM95" i="9"/>
  <c r="AM93" i="9"/>
  <c r="AM92" i="9"/>
  <c r="AM91" i="9"/>
  <c r="AM90" i="9"/>
  <c r="AM89" i="9"/>
  <c r="AM88" i="9"/>
  <c r="AM87" i="9"/>
  <c r="AM86" i="9"/>
  <c r="AM85" i="9"/>
  <c r="AM84" i="9"/>
  <c r="AM83" i="9"/>
  <c r="AM82" i="9"/>
  <c r="AM81" i="9"/>
  <c r="AM80" i="9"/>
  <c r="AM79" i="9"/>
  <c r="AM78" i="9"/>
  <c r="AM77" i="9"/>
  <c r="AM76" i="9"/>
  <c r="AM75" i="9"/>
  <c r="V95" i="9"/>
  <c r="V93" i="9"/>
  <c r="V92" i="9"/>
  <c r="V91" i="9"/>
  <c r="V90" i="9"/>
  <c r="V89" i="9"/>
  <c r="V88" i="9"/>
  <c r="V87" i="9"/>
  <c r="V86" i="9"/>
  <c r="V85" i="9"/>
  <c r="V84" i="9"/>
  <c r="V83" i="9"/>
  <c r="V82" i="9"/>
  <c r="V81" i="9"/>
  <c r="V80" i="9"/>
  <c r="V79" i="9"/>
  <c r="V78" i="9"/>
  <c r="V76" i="9"/>
  <c r="V75" i="9"/>
  <c r="M62" i="9"/>
  <c r="M63" i="9"/>
  <c r="BS38" i="9"/>
  <c r="BS37" i="9"/>
  <c r="BS36" i="9"/>
  <c r="BS35" i="9"/>
  <c r="BK38" i="9"/>
  <c r="BK37" i="9"/>
  <c r="BK36" i="9"/>
  <c r="BK35" i="9"/>
  <c r="BC38" i="9"/>
  <c r="BC37" i="9"/>
  <c r="BC36" i="9"/>
  <c r="BC35" i="9"/>
  <c r="AU38" i="9"/>
  <c r="AU37" i="9"/>
  <c r="AU36" i="9"/>
  <c r="AU35" i="9"/>
  <c r="AM38" i="9"/>
  <c r="AM37" i="9"/>
  <c r="AM36" i="9"/>
  <c r="AM35" i="9"/>
  <c r="AE38" i="9"/>
  <c r="AE37" i="9"/>
  <c r="AE36" i="9"/>
  <c r="AE35" i="9"/>
  <c r="V38" i="9"/>
  <c r="V37" i="9"/>
  <c r="V36" i="9"/>
  <c r="V35" i="9"/>
  <c r="M35" i="9"/>
  <c r="M36" i="9"/>
  <c r="M37" i="9"/>
  <c r="M38" i="9"/>
  <c r="BS30" i="9"/>
  <c r="BS29" i="9"/>
  <c r="BS28" i="9"/>
  <c r="BS27" i="9"/>
  <c r="BS26" i="9"/>
  <c r="BS25" i="9"/>
  <c r="BS24" i="9"/>
  <c r="BS23" i="9"/>
  <c r="BS22" i="9"/>
  <c r="BS21" i="9"/>
  <c r="BK30" i="9"/>
  <c r="BK29" i="9"/>
  <c r="BK28" i="9"/>
  <c r="BK27" i="9"/>
  <c r="BK26" i="9"/>
  <c r="BK25" i="9"/>
  <c r="BK24" i="9"/>
  <c r="BK23" i="9"/>
  <c r="BK22" i="9"/>
  <c r="BK21" i="9"/>
  <c r="BC30" i="9"/>
  <c r="BC29" i="9"/>
  <c r="BC28" i="9"/>
  <c r="BC27" i="9"/>
  <c r="BC26" i="9"/>
  <c r="BC25" i="9"/>
  <c r="BC24" i="9"/>
  <c r="BC23" i="9"/>
  <c r="BC22" i="9"/>
  <c r="BC21" i="9"/>
  <c r="AU30" i="9"/>
  <c r="AU29" i="9"/>
  <c r="AU28" i="9"/>
  <c r="AU27" i="9"/>
  <c r="AU26" i="9"/>
  <c r="AU25" i="9"/>
  <c r="AU24" i="9"/>
  <c r="AU23" i="9"/>
  <c r="AU22" i="9"/>
  <c r="AU21" i="9"/>
  <c r="AM30" i="9"/>
  <c r="AM29" i="9"/>
  <c r="AM28" i="9"/>
  <c r="AM27" i="9"/>
  <c r="AM26" i="9"/>
  <c r="AM25" i="9"/>
  <c r="AM24" i="9"/>
  <c r="AM23" i="9"/>
  <c r="AM22" i="9"/>
  <c r="AM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S16" i="9"/>
  <c r="BS15" i="9"/>
  <c r="BS14" i="9"/>
  <c r="BS13" i="9"/>
  <c r="BS12" i="9"/>
  <c r="BS11" i="9"/>
  <c r="BS10" i="9"/>
  <c r="BS9" i="9"/>
  <c r="BS8" i="9"/>
  <c r="BS7" i="9"/>
  <c r="BC16" i="9"/>
  <c r="BC15" i="9"/>
  <c r="BC14" i="9"/>
  <c r="BC13" i="9"/>
  <c r="BC12" i="9"/>
  <c r="BC11" i="9"/>
  <c r="BC10" i="9"/>
  <c r="BC9" i="9"/>
  <c r="BC8" i="9"/>
  <c r="BC7" i="9"/>
  <c r="AU16" i="9"/>
  <c r="AU15" i="9"/>
  <c r="AU14" i="9"/>
  <c r="AU13" i="9"/>
  <c r="AU12" i="9"/>
  <c r="AU11" i="9"/>
  <c r="AU10" i="9"/>
  <c r="AU9" i="9"/>
  <c r="AU8" i="9"/>
  <c r="AU7" i="9"/>
  <c r="AM16" i="9"/>
  <c r="AM15" i="9"/>
  <c r="AM14" i="9"/>
  <c r="AM13" i="9"/>
  <c r="AM12" i="9"/>
  <c r="AM11" i="9"/>
  <c r="AM10" i="9"/>
  <c r="AM9" i="9"/>
  <c r="AM8" i="9"/>
  <c r="AM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K16" i="9"/>
  <c r="BK15" i="9"/>
  <c r="BK14" i="9"/>
  <c r="BK13" i="9"/>
  <c r="BK12" i="9"/>
  <c r="BK11" i="9"/>
  <c r="BK10" i="9"/>
  <c r="BK9" i="9"/>
  <c r="BK8" i="9"/>
  <c r="BK7" i="9"/>
  <c r="Y162" i="2"/>
  <c r="T162" i="2"/>
  <c r="Y161" i="2"/>
  <c r="Y159" i="2"/>
  <c r="Y158" i="2"/>
  <c r="Y157" i="2"/>
  <c r="Y156" i="2"/>
  <c r="Y155" i="2"/>
  <c r="Y154" i="2"/>
  <c r="Y153" i="2"/>
  <c r="Y152" i="2"/>
  <c r="Y151" i="2"/>
  <c r="Y150" i="2"/>
  <c r="Y149" i="2"/>
  <c r="Y148" i="2"/>
  <c r="T161" i="2"/>
  <c r="T159" i="2"/>
  <c r="T158" i="2"/>
  <c r="T157" i="2"/>
  <c r="T156" i="2"/>
  <c r="T155" i="2"/>
  <c r="T154" i="2"/>
  <c r="T153" i="2"/>
  <c r="T152" i="2"/>
  <c r="T151" i="2"/>
  <c r="T150" i="2"/>
  <c r="T149" i="2"/>
  <c r="T148" i="2"/>
  <c r="L122" i="3"/>
  <c r="F122" i="3" s="1"/>
  <c r="I107" i="3"/>
  <c r="F107" i="3" s="1"/>
  <c r="L88" i="3"/>
  <c r="F88" i="3" s="1"/>
  <c r="L77" i="3"/>
  <c r="I73" i="3"/>
  <c r="F73" i="3" s="1"/>
  <c r="L43" i="3"/>
  <c r="F43" i="3" s="1"/>
  <c r="I132" i="3"/>
  <c r="F132" i="3" s="1"/>
  <c r="L149" i="3"/>
  <c r="L132" i="3"/>
  <c r="I140" i="3"/>
  <c r="L118" i="3"/>
  <c r="F118" i="3" s="1"/>
  <c r="L86" i="3"/>
  <c r="F86" i="3" s="1"/>
  <c r="L94" i="3"/>
  <c r="F94" i="3" s="1"/>
  <c r="I71" i="3"/>
  <c r="I139" i="3"/>
  <c r="I67" i="3"/>
  <c r="I27" i="3"/>
  <c r="F27" i="3" s="1"/>
  <c r="L48" i="3"/>
  <c r="F48" i="3" s="1"/>
  <c r="I50" i="3"/>
  <c r="F50" i="3" s="1"/>
  <c r="I117" i="3"/>
  <c r="F117" i="3" s="1"/>
  <c r="L92" i="3"/>
  <c r="I47" i="3"/>
  <c r="F47" i="3" s="1"/>
  <c r="I108" i="3"/>
  <c r="F108" i="3" s="1"/>
  <c r="L91" i="3"/>
  <c r="F91" i="3" s="1"/>
  <c r="I77" i="3"/>
  <c r="I11" i="3"/>
  <c r="I91" i="3"/>
  <c r="F30" i="3" l="1"/>
  <c r="F77" i="3"/>
  <c r="F31" i="3"/>
  <c r="F29" i="3"/>
  <c r="F76" i="3"/>
  <c r="F138" i="3"/>
  <c r="F169" i="2"/>
  <c r="F28" i="3"/>
  <c r="F137" i="3"/>
  <c r="F140" i="3"/>
  <c r="F150" i="2"/>
  <c r="F33" i="2"/>
  <c r="F47" i="2"/>
  <c r="F59" i="2"/>
  <c r="F128" i="2"/>
  <c r="F105" i="2"/>
  <c r="F162" i="2"/>
  <c r="F153" i="3"/>
  <c r="F17" i="2"/>
  <c r="F32" i="3"/>
  <c r="F139" i="3"/>
  <c r="F11" i="3"/>
  <c r="F20" i="2"/>
  <c r="F32" i="2"/>
  <c r="F46" i="2"/>
  <c r="F161" i="2"/>
  <c r="F71" i="3"/>
  <c r="F134" i="3"/>
  <c r="F151" i="2"/>
  <c r="F69" i="2"/>
  <c r="F120" i="2"/>
  <c r="F117" i="2"/>
  <c r="F157" i="2"/>
  <c r="F126" i="2"/>
  <c r="F16" i="2"/>
  <c r="F28" i="2"/>
  <c r="F74" i="2"/>
  <c r="F118" i="2"/>
  <c r="F19" i="2"/>
  <c r="F101" i="2"/>
  <c r="F100" i="2"/>
  <c r="F26" i="2"/>
  <c r="F27" i="2"/>
  <c r="F77" i="2"/>
  <c r="F114" i="2"/>
  <c r="F140" i="2"/>
  <c r="F62" i="2"/>
  <c r="F99" i="2"/>
  <c r="F113" i="2"/>
  <c r="F139" i="2"/>
  <c r="F66" i="2"/>
  <c r="F13" i="2"/>
  <c r="F37" i="2"/>
  <c r="F136" i="2"/>
  <c r="F111" i="2"/>
  <c r="F155" i="2"/>
  <c r="F12" i="2"/>
  <c r="F36" i="2"/>
  <c r="F134" i="2"/>
  <c r="F110" i="2"/>
  <c r="F112" i="2"/>
  <c r="F154" i="2"/>
  <c r="F102" i="2"/>
  <c r="F121" i="2"/>
  <c r="F11" i="2"/>
  <c r="F35" i="2"/>
  <c r="F49" i="2"/>
  <c r="F55" i="2"/>
  <c r="F72" i="2"/>
  <c r="F132" i="2"/>
  <c r="F108" i="2"/>
  <c r="F153" i="2"/>
  <c r="F148" i="2"/>
  <c r="F119" i="2"/>
  <c r="F10" i="2"/>
  <c r="F34" i="2"/>
  <c r="F48" i="2"/>
  <c r="F58" i="2"/>
  <c r="F131" i="2"/>
  <c r="F107" i="2"/>
  <c r="F152" i="2"/>
  <c r="F168" i="2"/>
  <c r="K109" i="2"/>
  <c r="F109" i="2" s="1"/>
  <c r="K116" i="2"/>
  <c r="F116" i="2" s="1"/>
  <c r="K156" i="2"/>
  <c r="F156" i="2" s="1"/>
  <c r="K80" i="2"/>
  <c r="F80" i="2" s="1"/>
  <c r="K68" i="2"/>
  <c r="F68" i="2" s="1"/>
  <c r="K83" i="2"/>
  <c r="F83" i="2" s="1"/>
  <c r="K170" i="2"/>
  <c r="F170" i="2" s="1"/>
  <c r="K137" i="2"/>
  <c r="F137" i="2" s="1"/>
  <c r="K71" i="2"/>
  <c r="F71" i="2" s="1"/>
  <c r="K115" i="2"/>
  <c r="F115" i="2" s="1"/>
  <c r="K127" i="2"/>
  <c r="F127" i="2" s="1"/>
  <c r="K75" i="2"/>
  <c r="F75" i="2" s="1"/>
  <c r="K64" i="2"/>
  <c r="F64" i="2" s="1"/>
  <c r="K73" i="2"/>
  <c r="F73" i="2" s="1"/>
  <c r="K122" i="2"/>
  <c r="F122" i="2" s="1"/>
  <c r="K104" i="2"/>
  <c r="F104" i="2" s="1"/>
  <c r="K103" i="2"/>
  <c r="F103" i="2" s="1"/>
  <c r="K67" i="2"/>
  <c r="F67" i="2" s="1"/>
  <c r="K135" i="2"/>
  <c r="F135" i="2" s="1"/>
  <c r="K149" i="2"/>
  <c r="F149" i="2" s="1"/>
  <c r="K87" i="2"/>
  <c r="F87" i="2" s="1"/>
  <c r="K8" i="2"/>
  <c r="F8" i="2" s="1"/>
  <c r="K84" i="2"/>
  <c r="F84" i="2" s="1"/>
  <c r="K124" i="2"/>
  <c r="F124" i="2" s="1"/>
  <c r="K130" i="2"/>
  <c r="F130" i="2" s="1"/>
  <c r="K57" i="2"/>
  <c r="F57" i="2" s="1"/>
  <c r="K129" i="2"/>
  <c r="F129" i="2" s="1"/>
  <c r="K70" i="2"/>
  <c r="F70" i="2" s="1"/>
  <c r="K82" i="2"/>
  <c r="F82" i="2" s="1"/>
  <c r="K65" i="2"/>
  <c r="F65" i="2" s="1"/>
  <c r="K106" i="2"/>
  <c r="F106" i="2" s="1"/>
  <c r="K90" i="2"/>
  <c r="F90" i="2" s="1"/>
  <c r="K61" i="2"/>
  <c r="F61" i="2" s="1"/>
  <c r="K158" i="2"/>
  <c r="F158" i="2" s="1"/>
  <c r="K125" i="2"/>
  <c r="F125" i="2" s="1"/>
  <c r="K9" i="2"/>
  <c r="F9" i="2" s="1"/>
  <c r="K78" i="2"/>
  <c r="F78" i="2" s="1"/>
  <c r="K76" i="2"/>
  <c r="F76" i="2" s="1"/>
  <c r="K7" i="2"/>
  <c r="F7" i="2" s="1"/>
  <c r="K79" i="2"/>
  <c r="F79" i="2" s="1"/>
  <c r="K60" i="2"/>
  <c r="F60" i="2" s="1"/>
  <c r="K159" i="2"/>
  <c r="F159" i="2" s="1"/>
  <c r="K138" i="2"/>
  <c r="F138" i="2" s="1"/>
  <c r="K81" i="2"/>
  <c r="F81" i="2" s="1"/>
  <c r="L11" i="3"/>
  <c r="L8" i="3"/>
  <c r="L10" i="3"/>
  <c r="F10" i="3" l="1"/>
  <c r="F8" i="3"/>
</calcChain>
</file>

<file path=xl/sharedStrings.xml><?xml version="1.0" encoding="utf-8"?>
<sst xmlns="http://schemas.openxmlformats.org/spreadsheetml/2006/main" count="2998" uniqueCount="433">
  <si>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</si>
  <si>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</si>
  <si>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</si>
  <si>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</si>
  <si>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</si>
  <si>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</si>
  <si>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</si>
  <si>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</si>
  <si>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</si>
  <si>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</si>
  <si>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</si>
  <si>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</si>
  <si>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</si>
  <si>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</si>
  <si>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</si>
  <si>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</si>
  <si>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</si>
  <si>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</si>
  <si>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</si>
  <si>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90cm</t>
  </si>
  <si>
    <t>Secondary 100cm</t>
  </si>
  <si>
    <t>Secondary 110cm</t>
  </si>
  <si>
    <t>Rider %</t>
  </si>
  <si>
    <t>Led %</t>
  </si>
  <si>
    <t>Jump / Ridden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</si>
  <si>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</si>
  <si>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</si>
  <si>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</si>
  <si>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</si>
  <si>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</si>
  <si>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</si>
  <si>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</si>
  <si>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</si>
  <si>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</si>
  <si>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</si>
  <si>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</si>
  <si>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</si>
  <si>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</si>
  <si>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</si>
  <si>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</si>
  <si>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</si>
  <si>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</si>
  <si>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</si>
  <si>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</si>
  <si>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</si>
  <si>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</si>
  <si>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</si>
  <si>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</si>
  <si>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</si>
  <si>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</si>
  <si>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</si>
  <si>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</si>
  <si>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</si>
  <si>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</si>
  <si>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</si>
  <si>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</si>
  <si>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</si>
  <si>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Preliminary </t>
  </si>
  <si>
    <t xml:space="preserve"> Secondary Novice </t>
  </si>
  <si>
    <t xml:space="preserve"> Secondary Elementary </t>
  </si>
  <si>
    <t xml:space="preserve"> Secondary Medium </t>
  </si>
  <si>
    <t>Year</t>
  </si>
  <si>
    <t>SHOW HORSE</t>
  </si>
  <si>
    <t xml:space="preserve"> Primary Show Horse</t>
  </si>
  <si>
    <t xml:space="preserve"> Primary Show Hunter</t>
  </si>
  <si>
    <t xml:space="preserve"> Secondary Show Horse</t>
  </si>
  <si>
    <t xml:space="preserve"> Secondary Show Hunter</t>
  </si>
  <si>
    <t>State Champinships</t>
  </si>
  <si>
    <t>PR SJ 70</t>
  </si>
  <si>
    <t>PR SJ 80</t>
  </si>
  <si>
    <t>PR SJ 90</t>
  </si>
  <si>
    <t>Int SJ 90</t>
  </si>
  <si>
    <t>Int SJ 100</t>
  </si>
  <si>
    <t>Sec SJ 90</t>
  </si>
  <si>
    <t>Sec SJ 100</t>
  </si>
  <si>
    <t>Sec SH 110</t>
  </si>
  <si>
    <t>PR S Horse</t>
  </si>
  <si>
    <t>PR S Hunter</t>
  </si>
  <si>
    <t>PR W Hunter</t>
  </si>
  <si>
    <t>Int S Horse</t>
  </si>
  <si>
    <t>Int S Hunter</t>
  </si>
  <si>
    <t>Int W Hunter</t>
  </si>
  <si>
    <t>Sec S Horse</t>
  </si>
  <si>
    <t>Sec S Hunter</t>
  </si>
  <si>
    <t>S W Hunter</t>
  </si>
  <si>
    <t>PR CT 45</t>
  </si>
  <si>
    <t>PR CT 60</t>
  </si>
  <si>
    <t>PR CT 80</t>
  </si>
  <si>
    <t>CT 60</t>
  </si>
  <si>
    <t>CT 80</t>
  </si>
  <si>
    <t>CT 95</t>
  </si>
  <si>
    <t>CT 105</t>
  </si>
  <si>
    <t>PR 1.1</t>
  </si>
  <si>
    <t>PR 1.2</t>
  </si>
  <si>
    <t>PR 2.1</t>
  </si>
  <si>
    <t>PR 2.2</t>
  </si>
  <si>
    <t>Int 1.1</t>
  </si>
  <si>
    <t>Int 1.2</t>
  </si>
  <si>
    <t>Int 2.1</t>
  </si>
  <si>
    <t>Int 2.2</t>
  </si>
  <si>
    <t>Sec 1.1</t>
  </si>
  <si>
    <t>Sec 1.2</t>
  </si>
  <si>
    <t>Sec 2.1</t>
  </si>
  <si>
    <t>Sec 2.2</t>
  </si>
  <si>
    <t>Scores from 25 - 1 for State Champs only. Needs to be a qualifying score to gain points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</si>
  <si>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</si>
  <si>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</si>
  <si>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</si>
  <si>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</si>
  <si>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</si>
  <si>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</si>
  <si>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</si>
  <si>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</si>
  <si>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</si>
  <si>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</si>
  <si>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</si>
  <si>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</si>
  <si>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</si>
  <si>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</si>
  <si>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</si>
  <si>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</si>
  <si>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</si>
  <si>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</si>
  <si>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</si>
  <si>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</si>
  <si>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</si>
  <si>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</si>
  <si>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</si>
  <si>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</si>
  <si>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</si>
  <si>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</si>
  <si>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</si>
  <si>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</si>
  <si>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</si>
  <si>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</si>
  <si>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</si>
  <si>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</si>
  <si>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</si>
  <si>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</si>
  <si>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</si>
  <si>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</si>
  <si>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</si>
  <si>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</si>
  <si>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</si>
  <si>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</si>
  <si>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</si>
  <si>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</si>
  <si>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</si>
  <si>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</si>
  <si>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</si>
  <si>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</si>
  <si>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</si>
  <si>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</si>
  <si>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</si>
  <si>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</si>
  <si>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</si>
  <si>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</si>
  <si>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</si>
  <si>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</si>
  <si>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</si>
  <si>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</si>
  <si>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</si>
  <si>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</si>
  <si>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</si>
  <si>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</si>
  <si>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</si>
  <si>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</si>
  <si>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</si>
  <si>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</si>
  <si>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</si>
  <si>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</si>
  <si>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</si>
  <si>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</si>
  <si>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</si>
  <si>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</si>
  <si>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</si>
  <si>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</si>
  <si>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</si>
  <si>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</si>
  <si>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</si>
  <si>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</si>
  <si>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</si>
  <si>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</si>
  <si>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</si>
  <si>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</si>
  <si>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</si>
  <si>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</si>
  <si>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</si>
  <si>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</si>
  <si>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</si>
  <si>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Pulteney Grammar</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</si>
  <si>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</si>
  <si>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</si>
  <si>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</si>
  <si>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</si>
  <si>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</si>
  <si>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</si>
  <si>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</si>
  <si>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</si>
  <si>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</si>
  <si>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</si>
  <si>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</si>
  <si>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</si>
  <si>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</si>
  <si>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</si>
  <si>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</si>
  <si>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</si>
  <si>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</si>
  <si>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</si>
  <si>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</si>
  <si>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</si>
  <si>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</si>
  <si>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</si>
  <si>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</si>
  <si>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</si>
  <si>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</si>
  <si>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</si>
  <si>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</si>
  <si>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</si>
  <si>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</si>
  <si>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</si>
  <si>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</si>
  <si>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</si>
  <si>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</si>
  <si>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</si>
  <si>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</si>
  <si>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</si>
  <si>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</si>
  <si>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</si>
  <si>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</si>
  <si>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</si>
  <si>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</si>
  <si>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</si>
  <si>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</si>
  <si>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</si>
  <si>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</si>
  <si>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</si>
  <si>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</si>
  <si>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</si>
  <si>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Concordia College</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</si>
  <si>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</si>
  <si>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</si>
  <si>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</si>
  <si>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</si>
  <si>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</si>
  <si>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</si>
  <si>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</si>
  <si>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</si>
  <si>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</si>
  <si>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</si>
  <si>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</si>
  <si>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</si>
  <si>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</si>
  <si>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</si>
  <si>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</si>
  <si>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</si>
  <si>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</si>
  <si>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</si>
  <si>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</si>
  <si>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</si>
  <si>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</si>
  <si>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</si>
  <si>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</si>
  <si>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</si>
  <si>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</si>
  <si>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</si>
  <si>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</si>
  <si>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</si>
  <si>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</si>
  <si>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</si>
  <si>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</si>
  <si>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</si>
  <si>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</si>
  <si>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</si>
  <si>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</si>
  <si>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</si>
  <si>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</si>
  <si>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</si>
  <si>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</si>
  <si>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</si>
  <si>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Lucindale</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</si>
  <si>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</si>
  <si>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</si>
  <si>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</si>
  <si>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</si>
  <si>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</si>
  <si>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</si>
  <si>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</si>
  <si>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</si>
  <si>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</si>
  <si>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</si>
  <si>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</si>
  <si>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</si>
  <si>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</si>
  <si>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</si>
  <si>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Rhesa Prince of Paece</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</si>
  <si>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</si>
  <si>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</si>
  <si>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</si>
  <si>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</si>
  <si>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</si>
  <si>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</si>
  <si>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</si>
  <si>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</si>
  <si>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</si>
  <si>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</si>
  <si>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</si>
  <si>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</si>
  <si>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</si>
  <si>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</si>
  <si>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</si>
  <si>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</si>
  <si>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</si>
  <si>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</si>
  <si>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</si>
  <si>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</si>
  <si>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</si>
  <si>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</si>
  <si>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</si>
  <si>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</si>
  <si>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</si>
  <si>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</si>
  <si>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</si>
  <si>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</si>
  <si>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</si>
  <si>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</si>
  <si>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</si>
  <si>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</si>
  <si>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</si>
  <si>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</si>
  <si>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</si>
  <si>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</si>
  <si>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</si>
  <si>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</si>
  <si>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</si>
  <si>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</si>
  <si>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</si>
  <si>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</si>
  <si>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</si>
  <si>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</si>
  <si>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</si>
  <si>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</si>
  <si>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</si>
  <si>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</si>
  <si>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</si>
  <si>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</si>
  <si>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</si>
  <si>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</si>
  <si>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</si>
  <si>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</si>
  <si>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</si>
  <si>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</si>
  <si>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</si>
  <si>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</si>
  <si>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</si>
  <si>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</si>
  <si>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</si>
  <si>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</si>
  <si>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Ringo</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</si>
  <si>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</si>
  <si>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</si>
  <si>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</si>
  <si>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</si>
  <si>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</si>
  <si>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</si>
  <si>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</si>
  <si>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</si>
  <si>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</si>
  <si>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</si>
  <si>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</si>
  <si>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</si>
  <si>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</si>
  <si>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</si>
  <si>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</si>
  <si>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</si>
  <si>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</si>
  <si>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</si>
  <si>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</si>
  <si>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</si>
  <si>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</si>
  <si>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</si>
  <si>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</si>
  <si>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</si>
  <si>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</si>
  <si>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</si>
  <si>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</si>
  <si>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</si>
  <si>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</si>
  <si>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</si>
  <si>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</si>
  <si>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</si>
  <si>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</si>
  <si>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</si>
  <si>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</si>
  <si>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</si>
  <si>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</si>
  <si>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</si>
  <si>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</si>
  <si>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</si>
  <si>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</si>
  <si>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</si>
  <si>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</si>
  <si>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</si>
  <si>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</si>
  <si>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</si>
  <si>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</si>
  <si>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</si>
  <si>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</si>
  <si>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</si>
  <si>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</si>
  <si>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</si>
  <si>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</si>
  <si>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</si>
  <si>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</si>
  <si>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</si>
  <si>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</si>
  <si>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</si>
  <si>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</si>
  <si>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</si>
  <si>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</si>
  <si>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</si>
  <si>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</si>
  <si>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</si>
  <si>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</si>
  <si>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</si>
  <si>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</si>
  <si>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</si>
  <si>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</si>
  <si>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</si>
  <si>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</si>
  <si>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</si>
  <si>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</si>
  <si>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Wurlyana Buckshot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</si>
</sst>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2"/>
      <color theme="1"/>
      <name val="Calibri"/>
      <family val="2"/>
      <scheme val="minor"/>
    </font>
    <font>
      <sz val="10"/>
      <color theme="1"/>
      <name val="Calibri"/>
      <family val="2"/>
      <scheme val="minor"/>
    </font>
    <font>
      <b/>
      <sz val="12"/>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00C5C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s>
  <cellStyleXfs count="1">
    <xf numFmtId="0" fontId="0" fillId="0" borderId="0"/>
  </cellStyleXfs>
  <cellXfs count="256">
    <xf numFmtId="0" fontId="0" fillId="0" borderId="0" xfId="0"/>
    <xf numFmtId="0" fontId="1" fillId="0" borderId="0" xfId="0" applyFont="1"/>
    <xf numFmtId="0" fontId="1" fillId="0" borderId="1" xfId="0" applyFont="1" applyBorder="1"/>
    <xf numFmtId="0" fontId="1" fillId="0" borderId="4" xfId="0" applyFont="1" applyBorder="1"/>
    <xf numFmtId="0" fontId="1" fillId="0" borderId="2" xfId="0" applyFont="1" applyBorder="1"/>
    <xf numFmtId="0" fontId="1" fillId="8" borderId="33" xfId="0" applyFont="1" applyFill="1" applyBorder="1"/>
    <xf numFmtId="0" fontId="4"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1" fillId="0" borderId="25" xfId="0" applyFont="1" applyBorder="1"/>
    <xf numFmtId="0" fontId="0" fillId="8" borderId="32" xfId="0" applyFill="1" applyBorder="1" applyAlignment="1">
      <alignment horizontal="center" vertical="center"/>
    </xf>
    <xf numFmtId="0" fontId="0" fillId="6" borderId="0" xfId="0" applyFill="1" applyAlignment="1">
      <alignment horizontal="center"/>
    </xf>
    <xf numFmtId="0" fontId="0" fillId="9" borderId="31" xfId="0" applyFill="1" applyBorder="1" applyAlignment="1">
      <alignment horizontal="center" vertical="center" wrapText="1"/>
    </xf>
    <xf numFmtId="0" fontId="0" fillId="4" borderId="30" xfId="0" applyFill="1" applyBorder="1" applyAlignment="1">
      <alignment horizontal="center" vertical="center"/>
    </xf>
    <xf numFmtId="0" fontId="0" fillId="4" borderId="28" xfId="0" applyFill="1" applyBorder="1" applyAlignment="1">
      <alignment horizontal="center" vertical="center"/>
    </xf>
    <xf numFmtId="0" fontId="0" fillId="9" borderId="36"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7" fillId="0" borderId="1" xfId="0" applyFont="1" applyBorder="1"/>
    <xf numFmtId="0" fontId="7" fillId="0" borderId="2" xfId="0" applyFont="1" applyBorder="1"/>
    <xf numFmtId="0" fontId="0" fillId="8" borderId="32" xfId="0" applyFill="1" applyBorder="1"/>
    <xf numFmtId="0" fontId="0" fillId="0" borderId="3" xfId="0" applyBorder="1"/>
    <xf numFmtId="0" fontId="0" fillId="0" borderId="1" xfId="0" applyBorder="1"/>
    <xf numFmtId="0" fontId="0" fillId="0" borderId="2" xfId="0" applyBorder="1"/>
    <xf numFmtId="0" fontId="8" fillId="0" borderId="11" xfId="0" applyFont="1" applyBorder="1"/>
    <xf numFmtId="0" fontId="8" fillId="0" borderId="1" xfId="0" applyFont="1" applyBorder="1"/>
    <xf numFmtId="0" fontId="8" fillId="0" borderId="2" xfId="0" applyFont="1" applyBorder="1"/>
    <xf numFmtId="0" fontId="8" fillId="0" borderId="21" xfId="0" applyFont="1" applyBorder="1"/>
    <xf numFmtId="0" fontId="8" fillId="0" borderId="4" xfId="0" applyFont="1" applyBorder="1"/>
    <xf numFmtId="0" fontId="8" fillId="0" borderId="25" xfId="0" applyFont="1" applyBorder="1"/>
    <xf numFmtId="0" fontId="0" fillId="0" borderId="25" xfId="0" applyBorder="1"/>
    <xf numFmtId="0" fontId="8" fillId="0" borderId="46" xfId="0" applyFont="1" applyBorder="1"/>
    <xf numFmtId="0" fontId="1" fillId="0" borderId="43" xfId="0" applyFont="1" applyBorder="1"/>
    <xf numFmtId="0" fontId="1" fillId="0" borderId="50" xfId="0" applyFont="1" applyBorder="1"/>
    <xf numFmtId="0" fontId="0" fillId="8" borderId="33" xfId="0" applyFill="1" applyBorder="1"/>
    <xf numFmtId="0" fontId="8"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9" borderId="17" xfId="0" applyFill="1" applyBorder="1" applyAlignment="1">
      <alignment horizontal="center" vertical="center" wrapText="1"/>
    </xf>
    <xf numFmtId="0" fontId="8"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0" fontId="0" fillId="8" borderId="32" xfId="0" applyFill="1" applyBorder="1" applyAlignment="1">
      <alignment horizontal="center"/>
    </xf>
    <xf numFmtId="0" fontId="7" fillId="0" borderId="18" xfId="0" applyFont="1" applyBorder="1"/>
    <xf numFmtId="0" fontId="8" fillId="0" borderId="18" xfId="0" applyFont="1" applyBorder="1"/>
    <xf numFmtId="0" fontId="0" fillId="0" borderId="0" xfId="0" applyAlignment="1">
      <alignment horizontal="center"/>
    </xf>
    <xf numFmtId="0" fontId="8" fillId="8" borderId="36" xfId="0" applyFont="1" applyFill="1" applyBorder="1"/>
    <xf numFmtId="0" fontId="8" fillId="8" borderId="32" xfId="0" applyFont="1" applyFill="1" applyBorder="1"/>
    <xf numFmtId="0" fontId="8" fillId="8" borderId="33" xfId="0" applyFont="1" applyFill="1" applyBorder="1"/>
    <xf numFmtId="0" fontId="0" fillId="8" borderId="33"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30" xfId="0" applyFill="1" applyBorder="1" applyAlignment="1">
      <alignment horizontal="center"/>
    </xf>
    <xf numFmtId="0" fontId="0" fillId="4" borderId="28"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8" fillId="8" borderId="32" xfId="0" applyFont="1" applyFill="1" applyBorder="1" applyAlignment="1">
      <alignment horizontal="center" vertical="center"/>
    </xf>
    <xf numFmtId="0" fontId="7" fillId="8" borderId="32" xfId="0" applyFont="1" applyFill="1" applyBorder="1" applyAlignment="1">
      <alignment horizontal="center" vertical="center"/>
    </xf>
    <xf numFmtId="0" fontId="8" fillId="0" borderId="0" xfId="0" applyFont="1" applyAlignment="1">
      <alignment horizontal="center" vertical="center"/>
    </xf>
    <xf numFmtId="0" fontId="7" fillId="0" borderId="0" xfId="0" applyFont="1"/>
    <xf numFmtId="0" fontId="0" fillId="2" borderId="42" xfId="0" applyFill="1" applyBorder="1" applyAlignment="1">
      <alignment horizontal="center"/>
    </xf>
    <xf numFmtId="0" fontId="0" fillId="7" borderId="42" xfId="0" applyFill="1" applyBorder="1" applyAlignment="1">
      <alignment horizontal="center"/>
    </xf>
    <xf numFmtId="0" fontId="0" fillId="4" borderId="2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4" xfId="0" applyFill="1" applyBorder="1" applyAlignment="1">
      <alignment horizontal="center" vertical="center"/>
    </xf>
    <xf numFmtId="0" fontId="8" fillId="0" borderId="22" xfId="0" applyFont="1" applyBorder="1"/>
    <xf numFmtId="0" fontId="8" fillId="0" borderId="12" xfId="0" applyFont="1" applyBorder="1"/>
    <xf numFmtId="0" fontId="8" fillId="0" borderId="51" xfId="0" applyFont="1" applyBorder="1"/>
    <xf numFmtId="0" fontId="0" fillId="4" borderId="35" xfId="0" applyFill="1" applyBorder="1" applyAlignment="1">
      <alignment horizontal="center" vertical="center"/>
    </xf>
    <xf numFmtId="0" fontId="0" fillId="9" borderId="5" xfId="0" applyFill="1" applyBorder="1" applyAlignment="1">
      <alignment horizontal="center" vertical="center" wrapText="1"/>
    </xf>
    <xf numFmtId="0" fontId="8" fillId="0" borderId="49" xfId="0" applyFont="1" applyBorder="1"/>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4" borderId="29" xfId="0" applyFill="1" applyBorder="1" applyAlignment="1">
      <alignment horizontal="center" vertical="center"/>
    </xf>
    <xf numFmtId="0" fontId="0" fillId="9" borderId="37"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8" borderId="38"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28" xfId="0" applyFill="1" applyBorder="1" applyAlignment="1">
      <alignment horizontal="center"/>
    </xf>
    <xf numFmtId="0" fontId="0" fillId="2" borderId="6" xfId="0" applyFill="1" applyBorder="1" applyAlignment="1">
      <alignment horizontal="center"/>
    </xf>
    <xf numFmtId="0" fontId="1" fillId="8" borderId="32" xfId="0" applyFont="1" applyFill="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xf>
    <xf numFmtId="0" fontId="1" fillId="8" borderId="38" xfId="0" applyFont="1" applyFill="1" applyBorder="1" applyAlignment="1">
      <alignment horizontal="center" vertical="center"/>
    </xf>
    <xf numFmtId="0" fontId="1" fillId="8" borderId="33" xfId="0" applyFont="1" applyFill="1" applyBorder="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8" borderId="32" xfId="0" applyFont="1" applyFill="1" applyBorder="1" applyAlignment="1">
      <alignment horizontal="center"/>
    </xf>
    <xf numFmtId="0" fontId="1" fillId="8" borderId="38" xfId="0" applyFont="1" applyFill="1" applyBorder="1" applyAlignment="1">
      <alignment horizontal="center"/>
    </xf>
    <xf numFmtId="0" fontId="1" fillId="0" borderId="27" xfId="0" applyFont="1" applyBorder="1" applyAlignment="1">
      <alignment horizontal="center"/>
    </xf>
    <xf numFmtId="0" fontId="1" fillId="0" borderId="4" xfId="0" applyFont="1" applyBorder="1" applyAlignment="1">
      <alignment horizontal="center"/>
    </xf>
    <xf numFmtId="0" fontId="1" fillId="8" borderId="33" xfId="0" applyFont="1" applyFill="1" applyBorder="1" applyAlignment="1">
      <alignment horizontal="center"/>
    </xf>
    <xf numFmtId="0" fontId="1" fillId="0" borderId="25" xfId="0" applyFont="1" applyBorder="1" applyAlignment="1">
      <alignment horizontal="center"/>
    </xf>
    <xf numFmtId="0" fontId="8" fillId="0" borderId="0" xfId="0" applyFont="1" applyAlignment="1">
      <alignment horizontal="center"/>
    </xf>
    <xf numFmtId="0" fontId="7" fillId="8" borderId="32" xfId="0" applyFont="1" applyFill="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0" fillId="8" borderId="18" xfId="0" applyFill="1" applyBorder="1" applyAlignment="1">
      <alignment horizontal="center"/>
    </xf>
    <xf numFmtId="0" fontId="8" fillId="8" borderId="32" xfId="0" applyFont="1" applyFill="1" applyBorder="1" applyAlignment="1">
      <alignment horizontal="center"/>
    </xf>
    <xf numFmtId="0" fontId="7" fillId="0" borderId="0" xfId="0" applyFont="1" applyAlignment="1">
      <alignment horizontal="center"/>
    </xf>
    <xf numFmtId="0" fontId="0" fillId="0" borderId="6" xfId="0" applyBorder="1" applyAlignment="1">
      <alignment horizontal="center"/>
    </xf>
    <xf numFmtId="0" fontId="7" fillId="8" borderId="33" xfId="0" applyFont="1" applyFill="1" applyBorder="1" applyAlignment="1">
      <alignment horizontal="center"/>
    </xf>
    <xf numFmtId="0" fontId="0" fillId="8" borderId="36" xfId="0" applyFill="1"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0" fontId="1" fillId="0" borderId="21" xfId="0" applyFont="1" applyBorder="1" applyAlignment="1">
      <alignment horizontal="center"/>
    </xf>
    <xf numFmtId="0" fontId="1" fillId="0" borderId="15" xfId="0" applyFont="1" applyBorder="1" applyAlignment="1">
      <alignment horizontal="center"/>
    </xf>
    <xf numFmtId="0" fontId="1" fillId="0" borderId="14" xfId="0" applyFont="1" applyBorder="1" applyAlignment="1">
      <alignment horizontal="center"/>
    </xf>
    <xf numFmtId="0" fontId="1" fillId="0" borderId="24" xfId="0" applyFont="1" applyBorder="1" applyAlignment="1">
      <alignment horizontal="center"/>
    </xf>
    <xf numFmtId="0" fontId="1" fillId="0" borderId="13" xfId="0" applyFont="1" applyBorder="1" applyAlignment="1">
      <alignment horizontal="center"/>
    </xf>
    <xf numFmtId="0" fontId="0" fillId="0" borderId="22" xfId="0"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8" borderId="36" xfId="0" applyFont="1" applyFill="1" applyBorder="1" applyAlignment="1">
      <alignment horizontal="center"/>
    </xf>
    <xf numFmtId="0" fontId="1" fillId="0" borderId="22" xfId="0" applyFont="1" applyBorder="1" applyAlignment="1">
      <alignment horizontal="center"/>
    </xf>
    <xf numFmtId="3" fontId="1" fillId="0" borderId="2" xfId="0" applyNumberFormat="1" applyFont="1" applyBorder="1" applyAlignment="1">
      <alignment horizontal="center"/>
    </xf>
    <xf numFmtId="0" fontId="0" fillId="7"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7" fillId="13" borderId="1" xfId="0" applyFont="1" applyFill="1" applyBorder="1" applyAlignment="1">
      <alignment horizontal="center" vertical="center" wrapText="1"/>
    </xf>
    <xf numFmtId="0" fontId="0" fillId="13" borderId="1" xfId="0" applyFill="1" applyBorder="1"/>
    <xf numFmtId="0" fontId="1" fillId="8" borderId="32" xfId="0" applyFont="1" applyFill="1" applyBorder="1" applyAlignment="1">
      <alignment horizontal="center" wrapText="1"/>
    </xf>
    <xf numFmtId="0" fontId="1" fillId="8" borderId="33" xfId="0" applyFont="1" applyFill="1" applyBorder="1" applyAlignment="1">
      <alignment horizontal="center" wrapText="1"/>
    </xf>
    <xf numFmtId="0" fontId="11" fillId="8" borderId="32" xfId="0" applyFont="1" applyFill="1" applyBorder="1" applyAlignment="1">
      <alignment horizontal="center"/>
    </xf>
    <xf numFmtId="0" fontId="11" fillId="8" borderId="33" xfId="0" applyFont="1" applyFill="1" applyBorder="1" applyAlignment="1">
      <alignment horizontal="center"/>
    </xf>
    <xf numFmtId="0" fontId="0" fillId="14" borderId="3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1" fillId="8" borderId="38" xfId="0" applyFont="1" applyFill="1" applyBorder="1" applyAlignment="1">
      <alignment horizontal="center" wrapText="1"/>
    </xf>
    <xf numFmtId="0" fontId="1" fillId="0" borderId="51" xfId="0" applyFont="1" applyBorder="1" applyAlignment="1">
      <alignment horizontal="center"/>
    </xf>
    <xf numFmtId="0" fontId="8" fillId="0" borderId="4" xfId="0" applyFont="1" applyBorder="1" applyAlignment="1">
      <alignment horizontal="center"/>
    </xf>
    <xf numFmtId="0" fontId="8" fillId="0" borderId="27" xfId="0" applyFont="1" applyBorder="1"/>
    <xf numFmtId="0" fontId="0" fillId="4" borderId="30"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 xfId="0" applyFill="1" applyBorder="1" applyAlignment="1">
      <alignment horizontal="center" vertical="center" wrapText="1"/>
    </xf>
    <xf numFmtId="0" fontId="1" fillId="0" borderId="0" xfId="0" applyFont="1" applyAlignment="1">
      <alignment horizontal="center" vertical="center"/>
    </xf>
    <xf numFmtId="0" fontId="0" fillId="8" borderId="38" xfId="0" applyFill="1" applyBorder="1"/>
    <xf numFmtId="0" fontId="0" fillId="0" borderId="27" xfId="0" applyBorder="1"/>
    <xf numFmtId="0" fontId="0" fillId="8" borderId="1" xfId="0" applyFill="1" applyBorder="1"/>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center" vertical="center"/>
    </xf>
    <xf numFmtId="0" fontId="7" fillId="8" borderId="38" xfId="0" applyFont="1" applyFill="1" applyBorder="1" applyAlignment="1">
      <alignment horizontal="center"/>
    </xf>
    <xf numFmtId="0" fontId="1" fillId="0" borderId="12" xfId="0" applyFont="1" applyBorder="1" applyAlignment="1">
      <alignment horizontal="center" vertical="center"/>
    </xf>
    <xf numFmtId="0" fontId="11" fillId="0" borderId="0" xfId="0" applyFont="1" applyAlignment="1">
      <alignment horizontal="center"/>
    </xf>
    <xf numFmtId="164" fontId="1" fillId="0" borderId="25" xfId="0" applyNumberFormat="1" applyFont="1" applyBorder="1" applyAlignment="1">
      <alignment horizontal="center"/>
    </xf>
    <xf numFmtId="0" fontId="0" fillId="14" borderId="32" xfId="0" applyFill="1" applyBorder="1" applyAlignment="1">
      <alignment horizontal="center" vertical="center" wrapText="1"/>
    </xf>
    <xf numFmtId="0" fontId="0" fillId="0" borderId="0" xfId="0" applyAlignment="1">
      <alignment horizontal="center" wrapText="1"/>
    </xf>
    <xf numFmtId="0" fontId="0" fillId="4" borderId="5" xfId="0" applyFill="1" applyBorder="1" applyAlignment="1">
      <alignment horizontal="center" vertic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2" xfId="0" applyFill="1" applyBorder="1" applyAlignment="1">
      <alignment horizontal="center" wrapText="1"/>
    </xf>
    <xf numFmtId="0" fontId="1" fillId="0" borderId="3"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12" xfId="0" applyFont="1" applyBorder="1" applyAlignment="1">
      <alignment horizontal="center" wrapText="1"/>
    </xf>
    <xf numFmtId="0" fontId="1" fillId="0" borderId="27" xfId="0" applyFont="1" applyBorder="1" applyAlignment="1">
      <alignment horizontal="center" wrapText="1"/>
    </xf>
    <xf numFmtId="0" fontId="1" fillId="0" borderId="4" xfId="0" applyFont="1" applyBorder="1" applyAlignment="1">
      <alignment horizontal="center" wrapText="1"/>
    </xf>
    <xf numFmtId="0" fontId="9" fillId="8" borderId="32" xfId="0" applyFont="1" applyFill="1" applyBorder="1" applyAlignment="1">
      <alignment horizontal="center" wrapText="1"/>
    </xf>
    <xf numFmtId="0" fontId="10" fillId="8" borderId="32" xfId="0" applyFont="1" applyFill="1" applyBorder="1" applyAlignment="1">
      <alignment horizontal="center" wrapText="1"/>
    </xf>
    <xf numFmtId="0" fontId="1" fillId="0" borderId="0" xfId="0" applyFont="1" applyAlignment="1">
      <alignment horizontal="center" wrapText="1"/>
    </xf>
    <xf numFmtId="0" fontId="10" fillId="8" borderId="45" xfId="0" applyFont="1" applyFill="1" applyBorder="1" applyAlignment="1">
      <alignment horizontal="center" wrapText="1"/>
    </xf>
    <xf numFmtId="0" fontId="10" fillId="8" borderId="38" xfId="0" applyFont="1" applyFill="1" applyBorder="1" applyAlignment="1">
      <alignment horizontal="center" wrapText="1"/>
    </xf>
    <xf numFmtId="0" fontId="1" fillId="0" borderId="25" xfId="0" applyFont="1" applyBorder="1" applyAlignment="1">
      <alignment horizontal="center" wrapText="1"/>
    </xf>
    <xf numFmtId="0" fontId="0" fillId="0" borderId="5" xfId="0" applyBorder="1" applyAlignment="1">
      <alignment horizontal="center" wrapText="1"/>
    </xf>
    <xf numFmtId="0" fontId="0" fillId="4" borderId="1" xfId="0" applyFill="1" applyBorder="1" applyAlignment="1">
      <alignment horizontal="center" vertical="center" wrapText="1"/>
    </xf>
    <xf numFmtId="0" fontId="1" fillId="8" borderId="44" xfId="0" applyFont="1" applyFill="1" applyBorder="1" applyAlignment="1">
      <alignment horizontal="center" wrapText="1"/>
    </xf>
    <xf numFmtId="0" fontId="0" fillId="4" borderId="3" xfId="0" applyFill="1" applyBorder="1" applyAlignment="1">
      <alignment horizontal="center" vertical="center" wrapText="1"/>
    </xf>
    <xf numFmtId="0" fontId="1" fillId="0" borderId="48" xfId="0" applyFont="1" applyBorder="1" applyAlignment="1">
      <alignment horizontal="center" wrapText="1"/>
    </xf>
    <xf numFmtId="0" fontId="1" fillId="0" borderId="47" xfId="0" applyFont="1" applyBorder="1" applyAlignment="1">
      <alignment horizontal="center" wrapText="1"/>
    </xf>
    <xf numFmtId="0" fontId="1" fillId="0" borderId="51" xfId="0" applyFont="1" applyBorder="1" applyAlignment="1">
      <alignment horizontal="center" wrapText="1"/>
    </xf>
    <xf numFmtId="0" fontId="1" fillId="8" borderId="52" xfId="0" applyFont="1" applyFill="1" applyBorder="1" applyAlignment="1">
      <alignment horizontal="center" wrapText="1"/>
    </xf>
    <xf numFmtId="0" fontId="0" fillId="8" borderId="38" xfId="0" applyFill="1" applyBorder="1" applyAlignment="1">
      <alignment horizontal="center" wrapText="1"/>
    </xf>
    <xf numFmtId="0" fontId="0" fillId="0" borderId="23" xfId="0" applyBorder="1" applyAlignment="1">
      <alignment horizontal="center" wrapText="1"/>
    </xf>
    <xf numFmtId="47" fontId="1" fillId="0" borderId="1" xfId="0" applyNumberFormat="1" applyFont="1" applyBorder="1" applyAlignment="1">
      <alignment horizontal="center" wrapText="1"/>
    </xf>
    <xf numFmtId="0" fontId="0" fillId="4" borderId="18" xfId="0" applyFill="1" applyBorder="1" applyAlignment="1">
      <alignment horizontal="center" vertical="center" wrapText="1"/>
    </xf>
    <xf numFmtId="0" fontId="1" fillId="0" borderId="18" xfId="0" applyFont="1" applyBorder="1" applyAlignment="1">
      <alignment horizontal="center" wrapText="1"/>
    </xf>
    <xf numFmtId="0" fontId="0" fillId="4" borderId="11" xfId="0" applyFill="1" applyBorder="1" applyAlignment="1">
      <alignment horizontal="center" vertical="center" wrapText="1"/>
    </xf>
    <xf numFmtId="0" fontId="0" fillId="0" borderId="11" xfId="0" applyBorder="1" applyAlignment="1">
      <alignment horizontal="center" wrapText="1"/>
    </xf>
    <xf numFmtId="0" fontId="1" fillId="0" borderId="11" xfId="0" applyFont="1" applyBorder="1" applyAlignment="1">
      <alignment horizontal="center" wrapText="1"/>
    </xf>
    <xf numFmtId="0" fontId="1" fillId="0" borderId="21" xfId="0" applyFont="1" applyBorder="1" applyAlignment="1">
      <alignment horizontal="center" wrapText="1"/>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3" borderId="40" xfId="0" applyFont="1" applyFill="1" applyBorder="1" applyAlignment="1">
      <alignment horizontal="center"/>
    </xf>
    <xf numFmtId="0" fontId="5" fillId="3" borderId="41" xfId="0" applyFont="1" applyFill="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2" xfId="0" applyFont="1" applyFill="1" applyBorder="1" applyAlignment="1">
      <alignment horizontal="center" vertical="center"/>
    </xf>
    <xf numFmtId="0" fontId="4" fillId="4" borderId="5" xfId="0" applyFont="1" applyFill="1" applyBorder="1" applyAlignment="1">
      <alignment horizontal="center" vertical="center"/>
    </xf>
    <xf numFmtId="0" fontId="4" fillId="0" borderId="5" xfId="0" applyFont="1" applyBorder="1" applyAlignment="1">
      <alignment horizontal="center"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37" xfId="0" applyFont="1" applyBorder="1" applyAlignment="1">
      <alignment horizontal="center" vertical="center"/>
    </xf>
    <xf numFmtId="0" fontId="3" fillId="6"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horizontal="center" vertical="center"/>
    </xf>
    <xf numFmtId="0" fontId="4" fillId="0" borderId="3" xfId="0" applyFont="1" applyBorder="1" applyAlignment="1">
      <alignment horizontal="center" vertical="center"/>
    </xf>
    <xf numFmtId="0" fontId="5" fillId="8" borderId="40"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3" fillId="6" borderId="0" xfId="0" applyFont="1" applyFill="1" applyAlignment="1">
      <alignment horizontal="center"/>
    </xf>
    <xf numFmtId="0" fontId="5" fillId="7" borderId="40" xfId="0" applyFont="1" applyFill="1" applyBorder="1" applyAlignment="1">
      <alignment horizontal="center" vertical="center" wrapText="1"/>
    </xf>
    <xf numFmtId="0" fontId="5" fillId="7" borderId="41"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2" xfId="0" applyFont="1" applyBorder="1" applyAlignment="1">
      <alignment horizontal="center" vertical="center" wrapText="1"/>
    </xf>
    <xf numFmtId="0" fontId="3" fillId="0" borderId="0" xfId="0" applyFont="1" applyAlignment="1">
      <alignment horizontal="center"/>
    </xf>
    <xf numFmtId="0" fontId="0" fillId="0" borderId="37" xfId="0" applyBorder="1" applyAlignment="1">
      <alignment horizontal="center" vertical="center"/>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0" fillId="0" borderId="5" xfId="0"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20" xfId="0" applyFont="1" applyBorder="1" applyAlignment="1">
      <alignment horizontal="center" vertical="center"/>
    </xf>
    <xf numFmtId="0" fontId="5" fillId="8" borderId="40" xfId="0" applyFont="1" applyFill="1" applyBorder="1" applyAlignment="1">
      <alignment horizontal="center" vertical="center"/>
    </xf>
    <xf numFmtId="0" fontId="5" fillId="8" borderId="41" xfId="0" applyFont="1"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5" fillId="2" borderId="42" xfId="0" applyFont="1" applyFill="1" applyBorder="1" applyAlignment="1">
      <alignment horizontal="center" vertical="center"/>
    </xf>
    <xf numFmtId="0" fontId="6" fillId="0" borderId="2"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C5C0"/>
      <color rgb="FF009999"/>
      <color rgb="FF9999FF"/>
      <color rgb="FFFF00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142875</xdr:rowOff>
    </xdr:from>
    <xdr:to>
      <xdr:col>14</xdr:col>
      <xdr:colOff>609600</xdr:colOff>
      <xdr:row>40</xdr:row>
      <xdr:rowOff>180975</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590925" y="6743700"/>
          <a:ext cx="661987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U128"/>
  <sheetViews>
    <sheetView topLeftCell="A106" zoomScale="60" zoomScaleNormal="60" workbookViewId="0">
      <pane xSplit="1" topLeftCell="F1" activePane="topRight" state="frozen"/>
      <selection pane="topRight" activeCell="Y119" sqref="Y119:AF128"/>
    </sheetView>
  </sheetViews>
  <sheetFormatPr defaultColWidth="11.125" defaultRowHeight="15.75" x14ac:dyDescent="0.25"/>
  <cols>
    <col min="1" max="1" width="12.125" customWidth="1"/>
    <col min="2" max="2" width="15.125" customWidth="1"/>
    <col min="3" max="3" width="27.375" customWidth="1"/>
    <col min="4" max="4" width="24.125" customWidth="1"/>
    <col min="5" max="5" width="6.875" customWidth="1"/>
    <col min="6" max="6" width="10.125" style="47" customWidth="1"/>
    <col min="7" max="7" width="8.625" style="164" customWidth="1"/>
    <col min="8" max="8" width="6.875" style="164" customWidth="1"/>
    <col min="9" max="9" width="6.375" style="164" customWidth="1"/>
    <col min="10" max="10" width="8.875" style="164" customWidth="1"/>
    <col min="11" max="11" width="6.625" style="164" customWidth="1"/>
    <col min="12" max="12" width="7.5" style="164" customWidth="1"/>
    <col min="13" max="13" width="7" style="164" customWidth="1"/>
    <col min="14" max="14" width="7.625" style="164" customWidth="1"/>
    <col min="15" max="15" width="9.625" style="164" bestFit="1" customWidth="1"/>
    <col min="16" max="16" width="8.625" style="164" customWidth="1"/>
    <col min="17" max="17" width="7.125" style="164" customWidth="1"/>
    <col min="18" max="18" width="5.625" style="164" bestFit="1" customWidth="1"/>
    <col min="19" max="19" width="8.125" style="164" customWidth="1"/>
    <col min="20" max="20" width="6.625" style="164" customWidth="1"/>
    <col min="21" max="21" width="7.375" style="164" customWidth="1"/>
    <col min="22" max="22" width="7.625" style="164" bestFit="1" customWidth="1"/>
    <col min="23" max="23" width="7.625" style="164" customWidth="1"/>
    <col min="24" max="24" width="9.625" style="164" bestFit="1" customWidth="1"/>
    <col min="25" max="25" width="8.125" style="164" customWidth="1"/>
    <col min="26" max="26" width="7.875" style="164" customWidth="1"/>
    <col min="27" max="27" width="5.875" style="164" customWidth="1"/>
    <col min="28" max="28" width="9.125" style="164" customWidth="1"/>
    <col min="29" max="29" width="7.625" style="164" customWidth="1"/>
    <col min="30" max="30" width="5.625" style="164" bestFit="1" customWidth="1"/>
    <col min="31" max="31" width="7.625" style="164" bestFit="1" customWidth="1"/>
    <col min="32" max="32" width="7.625" style="164" customWidth="1"/>
    <col min="33" max="34" width="9.625" style="164" bestFit="1" customWidth="1"/>
    <col min="35" max="35" width="9.375" style="164" bestFit="1" customWidth="1"/>
    <col min="36" max="36" width="9.125" style="164" customWidth="1"/>
    <col min="37" max="37" width="7.625" style="164" customWidth="1"/>
    <col min="38" max="38" width="5.625" style="164" bestFit="1" customWidth="1"/>
    <col min="39" max="39" width="7.625" style="164" bestFit="1" customWidth="1"/>
    <col min="40" max="40" width="7.625" style="164" customWidth="1"/>
    <col min="41" max="42" width="9.625" style="164" bestFit="1" customWidth="1"/>
    <col min="43" max="43" width="9.375" style="164" bestFit="1" customWidth="1"/>
    <col min="44" max="44" width="9.125" style="164" customWidth="1"/>
    <col min="45" max="45" width="7.625" style="164" customWidth="1"/>
    <col min="46" max="46" width="5.625" style="164" bestFit="1" customWidth="1"/>
    <col min="47" max="47" width="7.625" style="164" bestFit="1" customWidth="1"/>
    <col min="48" max="48" width="7.625" style="164" customWidth="1"/>
    <col min="49" max="50" width="9.625" style="164" bestFit="1" customWidth="1"/>
    <col min="51" max="51" width="9.375" style="164" bestFit="1" customWidth="1"/>
    <col min="52" max="52" width="9.125" style="164" customWidth="1"/>
    <col min="53" max="53" width="7.625" style="164" customWidth="1"/>
    <col min="54" max="54" width="5.625" style="164" bestFit="1" customWidth="1"/>
    <col min="55" max="55" width="7.625" style="164" bestFit="1" customWidth="1"/>
    <col min="56" max="56" width="7.625" style="164" customWidth="1"/>
    <col min="57" max="58" width="9.625" style="164" bestFit="1" customWidth="1"/>
    <col min="59" max="59" width="9.375" style="164" bestFit="1" customWidth="1"/>
    <col min="60" max="60" width="9.125" style="164" customWidth="1"/>
    <col min="61" max="61" width="7.625" style="164" customWidth="1"/>
    <col min="62" max="62" width="5.625" style="164" bestFit="1" customWidth="1"/>
    <col min="63" max="63" width="7.625" style="164" bestFit="1" customWidth="1"/>
    <col min="64" max="64" width="7.625" style="164" customWidth="1"/>
    <col min="65" max="66" width="9.625" style="164" bestFit="1" customWidth="1"/>
    <col min="67" max="67" width="9.625" style="164" customWidth="1"/>
    <col min="68" max="68" width="9.125" style="164" customWidth="1"/>
    <col min="69" max="69" width="7.625" style="164" customWidth="1"/>
    <col min="70" max="70" width="6.125" style="164" bestFit="1" customWidth="1"/>
    <col min="71" max="71" width="7.625" style="164" bestFit="1" customWidth="1"/>
    <col min="72" max="72" width="7.625" style="164" customWidth="1"/>
    <col min="73" max="73" width="9.625" style="164" bestFit="1" customWidth="1"/>
  </cols>
  <sheetData>
    <row r="3" spans="1:73" ht="29.25" thickBot="1" x14ac:dyDescent="0.5">
      <c r="A3" s="229" t="s">
        <v>0</v>
      </c>
      <c r="B3" s="229"/>
      <c r="C3" s="229"/>
      <c r="D3" s="229"/>
      <c r="E3" s="11"/>
    </row>
    <row r="4" spans="1:73" ht="24" thickBot="1" x14ac:dyDescent="0.3">
      <c r="G4" s="236" t="s">
        <v>121</v>
      </c>
      <c r="H4" s="237"/>
      <c r="I4" s="237"/>
      <c r="J4" s="237"/>
      <c r="K4" s="237"/>
      <c r="L4" s="237"/>
      <c r="M4" s="237"/>
      <c r="N4" s="238"/>
      <c r="O4" s="239"/>
      <c r="P4" s="236" t="s">
        <v>122</v>
      </c>
      <c r="Q4" s="237"/>
      <c r="R4" s="237"/>
      <c r="S4" s="237"/>
      <c r="T4" s="237"/>
      <c r="U4" s="237"/>
      <c r="V4" s="237"/>
      <c r="W4" s="237"/>
      <c r="X4" s="239"/>
      <c r="Y4" s="236" t="s">
        <v>123</v>
      </c>
      <c r="Z4" s="237"/>
      <c r="AA4" s="237"/>
      <c r="AB4" s="237"/>
      <c r="AC4" s="237"/>
      <c r="AD4" s="237"/>
      <c r="AE4" s="237"/>
      <c r="AF4" s="237"/>
      <c r="AG4" s="239"/>
      <c r="AH4" s="236" t="s">
        <v>272</v>
      </c>
      <c r="AI4" s="237"/>
      <c r="AJ4" s="237"/>
      <c r="AK4" s="237"/>
      <c r="AL4" s="237"/>
      <c r="AM4" s="237"/>
      <c r="AN4" s="237"/>
      <c r="AO4" s="239"/>
      <c r="AP4" s="230" t="s">
        <v>1</v>
      </c>
      <c r="AQ4" s="231"/>
      <c r="AR4" s="231"/>
      <c r="AS4" s="231"/>
      <c r="AT4" s="231"/>
      <c r="AU4" s="231"/>
      <c r="AV4" s="231"/>
      <c r="AW4" s="231"/>
      <c r="AX4" s="231"/>
      <c r="AY4" s="231"/>
      <c r="AZ4" s="231"/>
      <c r="BA4" s="231"/>
      <c r="BB4" s="231"/>
      <c r="BC4" s="231"/>
      <c r="BD4" s="231"/>
      <c r="BE4" s="232"/>
      <c r="BF4" s="226" t="s">
        <v>2</v>
      </c>
      <c r="BG4" s="227"/>
      <c r="BH4" s="227"/>
      <c r="BI4" s="227"/>
      <c r="BJ4" s="227"/>
      <c r="BK4" s="227"/>
      <c r="BL4" s="227"/>
      <c r="BM4" s="228"/>
      <c r="BN4" s="233" t="s">
        <v>273</v>
      </c>
      <c r="BO4" s="234"/>
      <c r="BP4" s="234"/>
      <c r="BQ4" s="234"/>
      <c r="BR4" s="234"/>
      <c r="BS4" s="234"/>
      <c r="BT4" s="234"/>
      <c r="BU4" s="235"/>
    </row>
    <row r="5" spans="1:73" s="17" customFormat="1" ht="63" x14ac:dyDescent="0.25">
      <c r="A5" s="222" t="s">
        <v>3</v>
      </c>
      <c r="B5" s="223"/>
      <c r="C5" s="223"/>
      <c r="D5" s="223"/>
      <c r="E5" s="224"/>
      <c r="F5" s="142" t="s">
        <v>4</v>
      </c>
      <c r="G5" s="149" t="s">
        <v>396</v>
      </c>
      <c r="H5" s="150" t="s">
        <v>6</v>
      </c>
      <c r="I5" s="150" t="s">
        <v>7</v>
      </c>
      <c r="J5" s="41" t="s">
        <v>415</v>
      </c>
      <c r="K5" s="150" t="s">
        <v>6</v>
      </c>
      <c r="L5" s="150" t="s">
        <v>7</v>
      </c>
      <c r="M5" s="41" t="s">
        <v>8</v>
      </c>
      <c r="N5" s="143" t="s">
        <v>366</v>
      </c>
      <c r="O5" s="15" t="s">
        <v>9</v>
      </c>
      <c r="P5" s="149" t="s">
        <v>396</v>
      </c>
      <c r="Q5" s="150" t="s">
        <v>6</v>
      </c>
      <c r="R5" s="150" t="s">
        <v>7</v>
      </c>
      <c r="S5" s="151" t="s">
        <v>415</v>
      </c>
      <c r="T5" s="150" t="s">
        <v>6</v>
      </c>
      <c r="U5" s="150" t="s">
        <v>7</v>
      </c>
      <c r="V5" s="41" t="s">
        <v>8</v>
      </c>
      <c r="W5" s="143" t="s">
        <v>366</v>
      </c>
      <c r="X5" s="15" t="s">
        <v>9</v>
      </c>
      <c r="Y5" s="149" t="s">
        <v>396</v>
      </c>
      <c r="Z5" s="150" t="s">
        <v>6</v>
      </c>
      <c r="AA5" s="41" t="s">
        <v>7</v>
      </c>
      <c r="AB5" s="151" t="s">
        <v>415</v>
      </c>
      <c r="AC5" s="150" t="s">
        <v>6</v>
      </c>
      <c r="AD5" s="150" t="s">
        <v>7</v>
      </c>
      <c r="AE5" s="41" t="s">
        <v>8</v>
      </c>
      <c r="AF5" s="143" t="s">
        <v>366</v>
      </c>
      <c r="AG5" s="15" t="s">
        <v>9</v>
      </c>
      <c r="AH5" s="149" t="s">
        <v>5</v>
      </c>
      <c r="AI5" s="150" t="s">
        <v>6</v>
      </c>
      <c r="AJ5" s="151" t="s">
        <v>415</v>
      </c>
      <c r="AK5" s="150" t="s">
        <v>6</v>
      </c>
      <c r="AL5" s="150" t="s">
        <v>7</v>
      </c>
      <c r="AM5" s="41" t="s">
        <v>8</v>
      </c>
      <c r="AN5" s="143" t="s">
        <v>366</v>
      </c>
      <c r="AO5" s="15" t="s">
        <v>9</v>
      </c>
      <c r="AP5" s="149" t="s">
        <v>5</v>
      </c>
      <c r="AQ5" s="150" t="s">
        <v>6</v>
      </c>
      <c r="AR5" s="151" t="s">
        <v>415</v>
      </c>
      <c r="AS5" s="150" t="s">
        <v>6</v>
      </c>
      <c r="AT5" s="150" t="s">
        <v>7</v>
      </c>
      <c r="AU5" s="165" t="s">
        <v>8</v>
      </c>
      <c r="AV5" s="143" t="s">
        <v>366</v>
      </c>
      <c r="AW5" s="12" t="s">
        <v>9</v>
      </c>
      <c r="AX5" s="149" t="s">
        <v>5</v>
      </c>
      <c r="AY5" s="150" t="s">
        <v>6</v>
      </c>
      <c r="AZ5" s="151" t="s">
        <v>415</v>
      </c>
      <c r="BA5" s="150" t="s">
        <v>6</v>
      </c>
      <c r="BB5" s="150" t="s">
        <v>7</v>
      </c>
      <c r="BC5" s="165" t="s">
        <v>8</v>
      </c>
      <c r="BD5" s="143" t="s">
        <v>366</v>
      </c>
      <c r="BE5" s="12" t="s">
        <v>9</v>
      </c>
      <c r="BF5" s="149" t="s">
        <v>5</v>
      </c>
      <c r="BG5" s="150" t="s">
        <v>6</v>
      </c>
      <c r="BH5" s="151" t="s">
        <v>415</v>
      </c>
      <c r="BI5" s="150" t="s">
        <v>6</v>
      </c>
      <c r="BJ5" s="150" t="s">
        <v>7</v>
      </c>
      <c r="BK5" s="165" t="s">
        <v>8</v>
      </c>
      <c r="BL5" s="143" t="s">
        <v>366</v>
      </c>
      <c r="BM5" s="15" t="s">
        <v>9</v>
      </c>
      <c r="BN5" s="149" t="s">
        <v>5</v>
      </c>
      <c r="BO5" s="150" t="s">
        <v>6</v>
      </c>
      <c r="BP5" s="151" t="s">
        <v>415</v>
      </c>
      <c r="BQ5" s="150" t="s">
        <v>6</v>
      </c>
      <c r="BR5" s="41" t="s">
        <v>10</v>
      </c>
      <c r="BS5" s="41" t="s">
        <v>8</v>
      </c>
      <c r="BT5" s="143" t="s">
        <v>366</v>
      </c>
      <c r="BU5" s="15" t="s">
        <v>9</v>
      </c>
    </row>
    <row r="6" spans="1:73" x14ac:dyDescent="0.25">
      <c r="A6" s="18" t="s">
        <v>11</v>
      </c>
      <c r="B6" s="18" t="s">
        <v>12</v>
      </c>
      <c r="C6" s="19" t="s">
        <v>13</v>
      </c>
      <c r="D6" s="19" t="s">
        <v>14</v>
      </c>
      <c r="E6" s="19" t="s">
        <v>61</v>
      </c>
      <c r="F6" s="44"/>
      <c r="G6" s="166"/>
      <c r="H6" s="167"/>
      <c r="I6" s="167"/>
      <c r="J6" s="168"/>
      <c r="K6" s="168"/>
      <c r="L6" s="168"/>
      <c r="M6" s="168"/>
      <c r="N6" s="169"/>
      <c r="O6" s="170"/>
      <c r="P6" s="166"/>
      <c r="Q6" s="167"/>
      <c r="R6" s="167"/>
      <c r="S6" s="168"/>
      <c r="T6" s="168"/>
      <c r="U6" s="168"/>
      <c r="V6" s="168"/>
      <c r="W6" s="169"/>
      <c r="X6" s="170"/>
      <c r="Y6" s="166"/>
      <c r="Z6" s="167"/>
      <c r="AA6" s="168"/>
      <c r="AB6" s="168"/>
      <c r="AC6" s="168"/>
      <c r="AD6" s="167"/>
      <c r="AE6" s="168"/>
      <c r="AF6" s="169"/>
      <c r="AG6" s="170"/>
      <c r="AH6" s="166"/>
      <c r="AI6" s="167"/>
      <c r="AJ6" s="168"/>
      <c r="AK6" s="168"/>
      <c r="AL6" s="167"/>
      <c r="AM6" s="168"/>
      <c r="AN6" s="169"/>
      <c r="AO6" s="170"/>
      <c r="AP6" s="166"/>
      <c r="AQ6" s="167"/>
      <c r="AR6" s="168"/>
      <c r="AS6" s="168"/>
      <c r="AT6" s="167"/>
      <c r="AU6" s="168"/>
      <c r="AV6" s="169"/>
      <c r="AW6" s="170"/>
      <c r="AX6" s="166"/>
      <c r="AY6" s="167"/>
      <c r="AZ6" s="168"/>
      <c r="BA6" s="168"/>
      <c r="BB6" s="167"/>
      <c r="BC6" s="168"/>
      <c r="BD6" s="169"/>
      <c r="BE6" s="170"/>
      <c r="BF6" s="166"/>
      <c r="BG6" s="167"/>
      <c r="BH6" s="168"/>
      <c r="BI6" s="168"/>
      <c r="BJ6" s="168"/>
      <c r="BK6" s="168"/>
      <c r="BL6" s="169"/>
      <c r="BM6" s="170"/>
      <c r="BN6" s="166"/>
      <c r="BO6" s="166"/>
      <c r="BP6" s="168"/>
      <c r="BQ6" s="168"/>
      <c r="BR6" s="167"/>
      <c r="BS6" s="168"/>
      <c r="BT6" s="169"/>
      <c r="BU6" s="170"/>
    </row>
    <row r="7" spans="1:73" s="1" customFormat="1" ht="15.95" customHeight="1" x14ac:dyDescent="0.2">
      <c r="A7" s="24" t="s">
        <v>168</v>
      </c>
      <c r="B7" s="25" t="s">
        <v>169</v>
      </c>
      <c r="C7" s="26" t="s">
        <v>170</v>
      </c>
      <c r="D7" s="26" t="s">
        <v>171</v>
      </c>
      <c r="E7" s="26"/>
      <c r="F7" s="101">
        <f t="shared" ref="F7:F16" si="0">O7+X7+AG7+AO7+AW7+BE7+BM7+BU7</f>
        <v>0</v>
      </c>
      <c r="G7" s="171"/>
      <c r="H7" s="172"/>
      <c r="I7" s="172"/>
      <c r="J7" s="173"/>
      <c r="K7" s="173"/>
      <c r="L7" s="173"/>
      <c r="M7" s="173">
        <f t="shared" ref="M7:M16" si="1">G7+H7</f>
        <v>0</v>
      </c>
      <c r="N7" s="174"/>
      <c r="O7" s="138"/>
      <c r="P7" s="171"/>
      <c r="Q7" s="172"/>
      <c r="R7" s="172"/>
      <c r="S7" s="173"/>
      <c r="T7" s="173"/>
      <c r="U7" s="173"/>
      <c r="V7" s="173">
        <f t="shared" ref="V7:V16" si="2">P7+Q7</f>
        <v>0</v>
      </c>
      <c r="W7" s="174"/>
      <c r="X7" s="138"/>
      <c r="Y7" s="171"/>
      <c r="Z7" s="172"/>
      <c r="AA7" s="173"/>
      <c r="AB7" s="173"/>
      <c r="AC7" s="173"/>
      <c r="AD7" s="172"/>
      <c r="AE7" s="173">
        <f t="shared" ref="AE7:AE16" si="3">Y7+Z7</f>
        <v>0</v>
      </c>
      <c r="AF7" s="174"/>
      <c r="AG7" s="138"/>
      <c r="AH7" s="171"/>
      <c r="AI7" s="172"/>
      <c r="AJ7" s="173"/>
      <c r="AK7" s="173"/>
      <c r="AL7" s="172"/>
      <c r="AM7" s="173">
        <f t="shared" ref="AM7:AM16" si="4">AH7+AI7</f>
        <v>0</v>
      </c>
      <c r="AN7" s="174"/>
      <c r="AO7" s="138"/>
      <c r="AP7" s="171"/>
      <c r="AQ7" s="172"/>
      <c r="AR7" s="173"/>
      <c r="AS7" s="173"/>
      <c r="AT7" s="172"/>
      <c r="AU7" s="173">
        <f t="shared" ref="AU7:AU16" si="5">AP7+AQ7</f>
        <v>0</v>
      </c>
      <c r="AV7" s="174"/>
      <c r="AW7" s="138"/>
      <c r="AX7" s="171"/>
      <c r="AY7" s="172"/>
      <c r="AZ7" s="173"/>
      <c r="BA7" s="173"/>
      <c r="BB7" s="172"/>
      <c r="BC7" s="173">
        <f t="shared" ref="BC7:BC16" si="6">AX7+AY7</f>
        <v>0</v>
      </c>
      <c r="BD7" s="174"/>
      <c r="BE7" s="138"/>
      <c r="BF7" s="171"/>
      <c r="BG7" s="172"/>
      <c r="BH7" s="173"/>
      <c r="BI7" s="173"/>
      <c r="BJ7" s="173"/>
      <c r="BK7" s="173">
        <f t="shared" ref="BK7:BK16" si="7">BF7+BG7+BJ7</f>
        <v>0</v>
      </c>
      <c r="BL7" s="174"/>
      <c r="BM7" s="138"/>
      <c r="BN7" s="171"/>
      <c r="BO7" s="171"/>
      <c r="BP7" s="173"/>
      <c r="BQ7" s="173"/>
      <c r="BR7" s="172"/>
      <c r="BS7" s="173">
        <f t="shared" ref="BS7:BS16" si="8">BN7+BO7</f>
        <v>0</v>
      </c>
      <c r="BT7" s="174"/>
      <c r="BU7" s="138"/>
    </row>
    <row r="8" spans="1:73" s="1" customFormat="1" ht="15.95" customHeight="1" x14ac:dyDescent="0.2">
      <c r="A8" s="24" t="s">
        <v>142</v>
      </c>
      <c r="B8" s="25" t="s">
        <v>303</v>
      </c>
      <c r="C8" s="26" t="s">
        <v>304</v>
      </c>
      <c r="D8" s="26" t="s">
        <v>305</v>
      </c>
      <c r="E8" s="26"/>
      <c r="F8" s="101">
        <f t="shared" si="0"/>
        <v>0</v>
      </c>
      <c r="G8" s="171"/>
      <c r="H8" s="172"/>
      <c r="I8" s="172"/>
      <c r="J8" s="173"/>
      <c r="K8" s="173"/>
      <c r="L8" s="173"/>
      <c r="M8" s="173"/>
      <c r="N8" s="174"/>
      <c r="O8" s="138"/>
      <c r="P8" s="171"/>
      <c r="Q8" s="172"/>
      <c r="R8" s="172"/>
      <c r="S8" s="173"/>
      <c r="T8" s="173"/>
      <c r="U8" s="173"/>
      <c r="V8" s="173">
        <f t="shared" si="2"/>
        <v>0</v>
      </c>
      <c r="W8" s="174"/>
      <c r="X8" s="138"/>
      <c r="Y8" s="171"/>
      <c r="Z8" s="172"/>
      <c r="AA8" s="173"/>
      <c r="AB8" s="173"/>
      <c r="AC8" s="173"/>
      <c r="AD8" s="172"/>
      <c r="AE8" s="173">
        <f t="shared" si="3"/>
        <v>0</v>
      </c>
      <c r="AF8" s="174"/>
      <c r="AG8" s="138"/>
      <c r="AH8" s="171"/>
      <c r="AI8" s="172"/>
      <c r="AJ8" s="173"/>
      <c r="AK8" s="173"/>
      <c r="AL8" s="172"/>
      <c r="AM8" s="173">
        <f t="shared" si="4"/>
        <v>0</v>
      </c>
      <c r="AN8" s="174"/>
      <c r="AO8" s="138"/>
      <c r="AP8" s="171"/>
      <c r="AQ8" s="172"/>
      <c r="AR8" s="173"/>
      <c r="AS8" s="173"/>
      <c r="AT8" s="172"/>
      <c r="AU8" s="173">
        <f t="shared" si="5"/>
        <v>0</v>
      </c>
      <c r="AV8" s="174"/>
      <c r="AW8" s="138"/>
      <c r="AX8" s="171"/>
      <c r="AY8" s="172"/>
      <c r="AZ8" s="173"/>
      <c r="BA8" s="173"/>
      <c r="BB8" s="172"/>
      <c r="BC8" s="173">
        <f t="shared" si="6"/>
        <v>0</v>
      </c>
      <c r="BD8" s="174"/>
      <c r="BE8" s="138"/>
      <c r="BF8" s="171"/>
      <c r="BG8" s="172"/>
      <c r="BH8" s="173"/>
      <c r="BI8" s="173"/>
      <c r="BJ8" s="173"/>
      <c r="BK8" s="173">
        <f t="shared" si="7"/>
        <v>0</v>
      </c>
      <c r="BL8" s="174"/>
      <c r="BM8" s="138"/>
      <c r="BN8" s="171"/>
      <c r="BO8" s="171"/>
      <c r="BP8" s="173"/>
      <c r="BQ8" s="173"/>
      <c r="BR8" s="172"/>
      <c r="BS8" s="173">
        <f t="shared" si="8"/>
        <v>0</v>
      </c>
      <c r="BT8" s="174"/>
      <c r="BU8" s="138"/>
    </row>
    <row r="9" spans="1:73" s="1" customFormat="1" ht="15.95" customHeight="1" x14ac:dyDescent="0.2">
      <c r="A9" s="25" t="s">
        <v>154</v>
      </c>
      <c r="B9" s="25" t="s">
        <v>155</v>
      </c>
      <c r="C9" s="25" t="s">
        <v>149</v>
      </c>
      <c r="D9" s="25" t="s">
        <v>432</v>
      </c>
      <c r="E9" s="26"/>
      <c r="F9" s="101">
        <f t="shared" si="0"/>
        <v>0</v>
      </c>
      <c r="G9" s="171"/>
      <c r="H9" s="172"/>
      <c r="I9" s="172"/>
      <c r="J9" s="173"/>
      <c r="K9" s="173"/>
      <c r="L9" s="173"/>
      <c r="M9" s="173">
        <f t="shared" si="1"/>
        <v>0</v>
      </c>
      <c r="N9" s="174"/>
      <c r="O9" s="138"/>
      <c r="P9" s="171"/>
      <c r="Q9" s="172"/>
      <c r="R9" s="172"/>
      <c r="S9" s="173"/>
      <c r="T9" s="173"/>
      <c r="U9" s="173"/>
      <c r="V9" s="173">
        <f t="shared" si="2"/>
        <v>0</v>
      </c>
      <c r="W9" s="174"/>
      <c r="X9" s="138"/>
      <c r="Y9" s="171"/>
      <c r="Z9" s="172"/>
      <c r="AA9" s="173"/>
      <c r="AB9" s="173"/>
      <c r="AC9" s="173"/>
      <c r="AD9" s="172"/>
      <c r="AE9" s="173">
        <f t="shared" si="3"/>
        <v>0</v>
      </c>
      <c r="AF9" s="174"/>
      <c r="AG9" s="138"/>
      <c r="AH9" s="171"/>
      <c r="AI9" s="172"/>
      <c r="AJ9" s="173"/>
      <c r="AK9" s="173"/>
      <c r="AL9" s="172"/>
      <c r="AM9" s="173">
        <f t="shared" si="4"/>
        <v>0</v>
      </c>
      <c r="AN9" s="174"/>
      <c r="AO9" s="138"/>
      <c r="AP9" s="171"/>
      <c r="AQ9" s="172"/>
      <c r="AR9" s="173"/>
      <c r="AS9" s="173"/>
      <c r="AT9" s="172"/>
      <c r="AU9" s="173">
        <f t="shared" si="5"/>
        <v>0</v>
      </c>
      <c r="AV9" s="174"/>
      <c r="AW9" s="138"/>
      <c r="AX9" s="171"/>
      <c r="AY9" s="172"/>
      <c r="AZ9" s="173"/>
      <c r="BA9" s="173"/>
      <c r="BB9" s="172"/>
      <c r="BC9" s="173">
        <f t="shared" si="6"/>
        <v>0</v>
      </c>
      <c r="BD9" s="174"/>
      <c r="BE9" s="138"/>
      <c r="BF9" s="171"/>
      <c r="BG9" s="172"/>
      <c r="BH9" s="173"/>
      <c r="BI9" s="173"/>
      <c r="BJ9" s="173"/>
      <c r="BK9" s="173">
        <f t="shared" si="7"/>
        <v>0</v>
      </c>
      <c r="BL9" s="174"/>
      <c r="BM9" s="138"/>
      <c r="BN9" s="171"/>
      <c r="BO9" s="171"/>
      <c r="BP9" s="173"/>
      <c r="BQ9" s="173"/>
      <c r="BR9" s="172"/>
      <c r="BS9" s="173">
        <f t="shared" si="8"/>
        <v>0</v>
      </c>
      <c r="BT9" s="174"/>
      <c r="BU9" s="138"/>
    </row>
    <row r="10" spans="1:73" s="1" customFormat="1" ht="15.95" customHeight="1" x14ac:dyDescent="0.2">
      <c r="A10" s="27" t="s">
        <v>403</v>
      </c>
      <c r="B10" s="28" t="s">
        <v>404</v>
      </c>
      <c r="C10" s="29" t="s">
        <v>405</v>
      </c>
      <c r="D10" s="29" t="s">
        <v>406</v>
      </c>
      <c r="E10" s="26"/>
      <c r="F10" s="101">
        <f t="shared" si="0"/>
        <v>20</v>
      </c>
      <c r="G10" s="171"/>
      <c r="H10" s="172"/>
      <c r="I10" s="172"/>
      <c r="J10" s="173"/>
      <c r="K10" s="173"/>
      <c r="L10" s="173"/>
      <c r="M10" s="173">
        <f t="shared" si="1"/>
        <v>0</v>
      </c>
      <c r="N10" s="174"/>
      <c r="O10" s="138"/>
      <c r="P10" s="171">
        <v>0</v>
      </c>
      <c r="Q10" s="172">
        <v>0</v>
      </c>
      <c r="R10" s="172">
        <v>71</v>
      </c>
      <c r="S10" s="173">
        <v>0</v>
      </c>
      <c r="T10" s="173">
        <v>0</v>
      </c>
      <c r="U10" s="173">
        <v>46.75</v>
      </c>
      <c r="V10" s="173">
        <f t="shared" si="2"/>
        <v>0</v>
      </c>
      <c r="W10" s="174" t="s">
        <v>397</v>
      </c>
      <c r="X10" s="145">
        <v>20</v>
      </c>
      <c r="Y10" s="171"/>
      <c r="Z10" s="172"/>
      <c r="AA10" s="173"/>
      <c r="AB10" s="173"/>
      <c r="AC10" s="173"/>
      <c r="AD10" s="172"/>
      <c r="AE10" s="173">
        <f t="shared" si="3"/>
        <v>0</v>
      </c>
      <c r="AF10" s="174"/>
      <c r="AG10" s="145"/>
      <c r="AH10" s="171"/>
      <c r="AI10" s="172"/>
      <c r="AJ10" s="173"/>
      <c r="AK10" s="173"/>
      <c r="AL10" s="172"/>
      <c r="AM10" s="173">
        <f t="shared" si="4"/>
        <v>0</v>
      </c>
      <c r="AN10" s="174"/>
      <c r="AO10" s="145"/>
      <c r="AP10" s="175"/>
      <c r="AQ10" s="176"/>
      <c r="AR10" s="173"/>
      <c r="AS10" s="173"/>
      <c r="AT10" s="176"/>
      <c r="AU10" s="173">
        <f t="shared" si="5"/>
        <v>0</v>
      </c>
      <c r="AV10" s="174"/>
      <c r="AW10" s="145"/>
      <c r="AX10" s="175"/>
      <c r="AY10" s="176"/>
      <c r="AZ10" s="173"/>
      <c r="BA10" s="173"/>
      <c r="BB10" s="176"/>
      <c r="BC10" s="173">
        <f t="shared" si="6"/>
        <v>0</v>
      </c>
      <c r="BD10" s="174"/>
      <c r="BE10" s="145"/>
      <c r="BF10" s="171"/>
      <c r="BG10" s="172"/>
      <c r="BH10" s="173"/>
      <c r="BI10" s="173"/>
      <c r="BJ10" s="172"/>
      <c r="BK10" s="173">
        <f t="shared" si="7"/>
        <v>0</v>
      </c>
      <c r="BL10" s="174"/>
      <c r="BM10" s="145"/>
      <c r="BN10" s="171"/>
      <c r="BO10" s="175"/>
      <c r="BP10" s="173"/>
      <c r="BQ10" s="173"/>
      <c r="BR10" s="176"/>
      <c r="BS10" s="173">
        <f t="shared" si="8"/>
        <v>0</v>
      </c>
      <c r="BT10" s="174"/>
      <c r="BU10" s="145"/>
    </row>
    <row r="11" spans="1:73" s="1" customFormat="1" ht="15.95" customHeight="1" x14ac:dyDescent="0.2">
      <c r="A11" s="24" t="s">
        <v>142</v>
      </c>
      <c r="B11" s="25" t="s">
        <v>303</v>
      </c>
      <c r="C11" s="26" t="s">
        <v>304</v>
      </c>
      <c r="D11" s="26" t="s">
        <v>124</v>
      </c>
      <c r="E11" s="26"/>
      <c r="F11" s="101">
        <f t="shared" si="0"/>
        <v>20</v>
      </c>
      <c r="G11" s="171">
        <v>0</v>
      </c>
      <c r="H11" s="172">
        <v>6</v>
      </c>
      <c r="I11" s="172">
        <v>92.35</v>
      </c>
      <c r="J11" s="173"/>
      <c r="K11" s="173"/>
      <c r="L11" s="173"/>
      <c r="M11" s="173">
        <f t="shared" ref="M11" si="9">G11+H11</f>
        <v>6</v>
      </c>
      <c r="N11" s="174" t="s">
        <v>397</v>
      </c>
      <c r="O11" s="138">
        <v>20</v>
      </c>
      <c r="P11" s="171" t="s">
        <v>417</v>
      </c>
      <c r="Q11" s="172"/>
      <c r="R11" s="172"/>
      <c r="S11" s="173"/>
      <c r="T11" s="173"/>
      <c r="U11" s="173"/>
      <c r="V11" s="173">
        <v>0</v>
      </c>
      <c r="W11" s="174"/>
      <c r="X11" s="138"/>
      <c r="Y11" s="171"/>
      <c r="Z11" s="172"/>
      <c r="AA11" s="173"/>
      <c r="AB11" s="173"/>
      <c r="AC11" s="173"/>
      <c r="AD11" s="172"/>
      <c r="AE11" s="173">
        <f t="shared" si="3"/>
        <v>0</v>
      </c>
      <c r="AF11" s="174"/>
      <c r="AG11" s="138"/>
      <c r="AH11" s="171"/>
      <c r="AI11" s="172"/>
      <c r="AJ11" s="173"/>
      <c r="AK11" s="173"/>
      <c r="AL11" s="172"/>
      <c r="AM11" s="173">
        <f t="shared" si="4"/>
        <v>0</v>
      </c>
      <c r="AN11" s="174"/>
      <c r="AO11" s="138"/>
      <c r="AP11" s="171"/>
      <c r="AQ11" s="172"/>
      <c r="AR11" s="173"/>
      <c r="AS11" s="173"/>
      <c r="AT11" s="172"/>
      <c r="AU11" s="173">
        <f t="shared" si="5"/>
        <v>0</v>
      </c>
      <c r="AV11" s="174"/>
      <c r="AW11" s="177"/>
      <c r="AX11" s="171"/>
      <c r="AY11" s="172"/>
      <c r="AZ11" s="173"/>
      <c r="BA11" s="173"/>
      <c r="BB11" s="172"/>
      <c r="BC11" s="173">
        <f t="shared" si="6"/>
        <v>0</v>
      </c>
      <c r="BD11" s="174"/>
      <c r="BE11" s="178"/>
      <c r="BF11" s="171"/>
      <c r="BG11" s="172"/>
      <c r="BH11" s="173"/>
      <c r="BI11" s="173"/>
      <c r="BJ11" s="172"/>
      <c r="BK11" s="173">
        <f t="shared" si="7"/>
        <v>0</v>
      </c>
      <c r="BL11" s="174"/>
      <c r="BM11" s="138"/>
      <c r="BN11" s="171"/>
      <c r="BO11" s="171"/>
      <c r="BP11" s="173"/>
      <c r="BQ11" s="173"/>
      <c r="BR11" s="172"/>
      <c r="BS11" s="173">
        <f t="shared" si="8"/>
        <v>0</v>
      </c>
      <c r="BT11" s="174"/>
      <c r="BU11" s="138"/>
    </row>
    <row r="12" spans="1:73" s="1" customFormat="1" ht="15.95" customHeight="1" x14ac:dyDescent="0.2">
      <c r="A12" s="25"/>
      <c r="B12" s="25"/>
      <c r="C12" s="25"/>
      <c r="D12" s="26"/>
      <c r="E12" s="26"/>
      <c r="F12" s="101">
        <f t="shared" si="0"/>
        <v>0</v>
      </c>
      <c r="G12" s="171"/>
      <c r="H12" s="172"/>
      <c r="I12" s="172"/>
      <c r="J12" s="173"/>
      <c r="K12" s="173"/>
      <c r="L12" s="173"/>
      <c r="M12" s="173">
        <f t="shared" si="1"/>
        <v>0</v>
      </c>
      <c r="N12" s="174"/>
      <c r="O12" s="138"/>
      <c r="P12" s="171"/>
      <c r="Q12" s="172"/>
      <c r="R12" s="172"/>
      <c r="S12" s="173"/>
      <c r="T12" s="173"/>
      <c r="U12" s="173"/>
      <c r="V12" s="173">
        <f t="shared" si="2"/>
        <v>0</v>
      </c>
      <c r="W12" s="174"/>
      <c r="X12" s="138"/>
      <c r="Y12" s="171"/>
      <c r="Z12" s="172"/>
      <c r="AA12" s="173"/>
      <c r="AB12" s="173"/>
      <c r="AC12" s="173"/>
      <c r="AD12" s="172"/>
      <c r="AE12" s="173">
        <f t="shared" si="3"/>
        <v>0</v>
      </c>
      <c r="AF12" s="174"/>
      <c r="AG12" s="138"/>
      <c r="AH12" s="171"/>
      <c r="AI12" s="172"/>
      <c r="AJ12" s="173"/>
      <c r="AK12" s="173"/>
      <c r="AL12" s="172"/>
      <c r="AM12" s="173">
        <f t="shared" si="4"/>
        <v>0</v>
      </c>
      <c r="AN12" s="174"/>
      <c r="AO12" s="138"/>
      <c r="AP12" s="171"/>
      <c r="AQ12" s="172"/>
      <c r="AR12" s="173"/>
      <c r="AS12" s="173"/>
      <c r="AT12" s="172"/>
      <c r="AU12" s="173">
        <f t="shared" si="5"/>
        <v>0</v>
      </c>
      <c r="AV12" s="174"/>
      <c r="AW12" s="138"/>
      <c r="AX12" s="171"/>
      <c r="AY12" s="172"/>
      <c r="AZ12" s="173"/>
      <c r="BA12" s="173"/>
      <c r="BB12" s="172"/>
      <c r="BC12" s="173">
        <f t="shared" si="6"/>
        <v>0</v>
      </c>
      <c r="BD12" s="174"/>
      <c r="BE12" s="138"/>
      <c r="BF12" s="179"/>
      <c r="BG12" s="172"/>
      <c r="BH12" s="173"/>
      <c r="BI12" s="173"/>
      <c r="BJ12" s="173"/>
      <c r="BK12" s="173">
        <f t="shared" si="7"/>
        <v>0</v>
      </c>
      <c r="BL12" s="174"/>
      <c r="BM12" s="138"/>
      <c r="BN12" s="171"/>
      <c r="BO12" s="171"/>
      <c r="BP12" s="173"/>
      <c r="BQ12" s="173"/>
      <c r="BR12" s="172"/>
      <c r="BS12" s="173">
        <f t="shared" si="8"/>
        <v>0</v>
      </c>
      <c r="BT12" s="174"/>
      <c r="BU12" s="138"/>
    </row>
    <row r="13" spans="1:73" s="1" customFormat="1" ht="15.95" customHeight="1" x14ac:dyDescent="0.2">
      <c r="A13" s="25"/>
      <c r="B13" s="25"/>
      <c r="C13" s="25"/>
      <c r="D13" s="26"/>
      <c r="E13" s="26"/>
      <c r="F13" s="101">
        <f t="shared" si="0"/>
        <v>0</v>
      </c>
      <c r="G13" s="171"/>
      <c r="H13" s="172"/>
      <c r="I13" s="172"/>
      <c r="J13" s="173"/>
      <c r="K13" s="173"/>
      <c r="L13" s="173"/>
      <c r="M13" s="173">
        <f t="shared" si="1"/>
        <v>0</v>
      </c>
      <c r="N13" s="174"/>
      <c r="O13" s="138"/>
      <c r="P13" s="171"/>
      <c r="Q13" s="172"/>
      <c r="R13" s="172"/>
      <c r="S13" s="173"/>
      <c r="T13" s="173"/>
      <c r="U13" s="173"/>
      <c r="V13" s="173">
        <f t="shared" si="2"/>
        <v>0</v>
      </c>
      <c r="W13" s="174"/>
      <c r="X13" s="138"/>
      <c r="Y13" s="171"/>
      <c r="Z13" s="172"/>
      <c r="AA13" s="173"/>
      <c r="AB13" s="173"/>
      <c r="AC13" s="173"/>
      <c r="AD13" s="172"/>
      <c r="AE13" s="173">
        <f t="shared" si="3"/>
        <v>0</v>
      </c>
      <c r="AF13" s="174"/>
      <c r="AG13" s="138"/>
      <c r="AH13" s="171"/>
      <c r="AI13" s="172"/>
      <c r="AJ13" s="173"/>
      <c r="AK13" s="173"/>
      <c r="AL13" s="172"/>
      <c r="AM13" s="173">
        <f t="shared" si="4"/>
        <v>0</v>
      </c>
      <c r="AN13" s="174"/>
      <c r="AO13" s="138"/>
      <c r="AP13" s="171"/>
      <c r="AQ13" s="172"/>
      <c r="AR13" s="173"/>
      <c r="AS13" s="173"/>
      <c r="AT13" s="172"/>
      <c r="AU13" s="173">
        <f t="shared" si="5"/>
        <v>0</v>
      </c>
      <c r="AV13" s="174"/>
      <c r="AW13" s="180"/>
      <c r="AX13" s="171"/>
      <c r="AY13" s="172"/>
      <c r="AZ13" s="173"/>
      <c r="BA13" s="173"/>
      <c r="BB13" s="172"/>
      <c r="BC13" s="173">
        <f t="shared" si="6"/>
        <v>0</v>
      </c>
      <c r="BD13" s="174"/>
      <c r="BE13" s="138"/>
      <c r="BF13" s="171"/>
      <c r="BG13" s="172"/>
      <c r="BH13" s="173"/>
      <c r="BI13" s="173"/>
      <c r="BJ13" s="172"/>
      <c r="BK13" s="173">
        <f t="shared" si="7"/>
        <v>0</v>
      </c>
      <c r="BL13" s="174"/>
      <c r="BM13" s="138"/>
      <c r="BN13" s="171"/>
      <c r="BO13" s="171"/>
      <c r="BP13" s="173"/>
      <c r="BQ13" s="173"/>
      <c r="BR13" s="172"/>
      <c r="BS13" s="173">
        <f t="shared" si="8"/>
        <v>0</v>
      </c>
      <c r="BT13" s="174"/>
      <c r="BU13" s="138"/>
    </row>
    <row r="14" spans="1:73" s="1" customFormat="1" ht="15.95" customHeight="1" x14ac:dyDescent="0.2">
      <c r="A14" s="25"/>
      <c r="B14" s="25"/>
      <c r="C14" s="2"/>
      <c r="D14" s="9"/>
      <c r="E14" s="4"/>
      <c r="F14" s="101">
        <f t="shared" si="0"/>
        <v>0</v>
      </c>
      <c r="G14" s="171"/>
      <c r="H14" s="172"/>
      <c r="I14" s="172"/>
      <c r="J14" s="173"/>
      <c r="K14" s="173"/>
      <c r="L14" s="173"/>
      <c r="M14" s="173">
        <f t="shared" si="1"/>
        <v>0</v>
      </c>
      <c r="N14" s="174"/>
      <c r="O14" s="138"/>
      <c r="P14" s="171"/>
      <c r="Q14" s="172"/>
      <c r="R14" s="172"/>
      <c r="S14" s="173"/>
      <c r="T14" s="173"/>
      <c r="U14" s="173"/>
      <c r="V14" s="173">
        <f t="shared" si="2"/>
        <v>0</v>
      </c>
      <c r="W14" s="174"/>
      <c r="X14" s="138"/>
      <c r="Y14" s="171"/>
      <c r="Z14" s="172"/>
      <c r="AA14" s="173"/>
      <c r="AB14" s="173"/>
      <c r="AC14" s="173"/>
      <c r="AD14" s="172"/>
      <c r="AE14" s="173">
        <f t="shared" si="3"/>
        <v>0</v>
      </c>
      <c r="AF14" s="174"/>
      <c r="AG14" s="138"/>
      <c r="AH14" s="171"/>
      <c r="AI14" s="172"/>
      <c r="AJ14" s="173"/>
      <c r="AK14" s="173"/>
      <c r="AL14" s="172"/>
      <c r="AM14" s="173">
        <f t="shared" si="4"/>
        <v>0</v>
      </c>
      <c r="AN14" s="174"/>
      <c r="AO14" s="138"/>
      <c r="AP14" s="171"/>
      <c r="AQ14" s="172"/>
      <c r="AR14" s="173"/>
      <c r="AS14" s="173"/>
      <c r="AT14" s="172"/>
      <c r="AU14" s="173">
        <f t="shared" si="5"/>
        <v>0</v>
      </c>
      <c r="AV14" s="174"/>
      <c r="AW14" s="181"/>
      <c r="AX14" s="171"/>
      <c r="AY14" s="172"/>
      <c r="AZ14" s="173"/>
      <c r="BA14" s="173"/>
      <c r="BB14" s="172"/>
      <c r="BC14" s="173">
        <f t="shared" si="6"/>
        <v>0</v>
      </c>
      <c r="BD14" s="174"/>
      <c r="BE14" s="138"/>
      <c r="BF14" s="171"/>
      <c r="BG14" s="172"/>
      <c r="BH14" s="173"/>
      <c r="BI14" s="173"/>
      <c r="BJ14" s="172"/>
      <c r="BK14" s="173">
        <f t="shared" si="7"/>
        <v>0</v>
      </c>
      <c r="BL14" s="174"/>
      <c r="BM14" s="138"/>
      <c r="BN14" s="171"/>
      <c r="BO14" s="171"/>
      <c r="BP14" s="173"/>
      <c r="BQ14" s="173"/>
      <c r="BR14" s="172"/>
      <c r="BS14" s="173">
        <f t="shared" si="8"/>
        <v>0</v>
      </c>
      <c r="BT14" s="174"/>
      <c r="BU14" s="138"/>
    </row>
    <row r="15" spans="1:73" s="1" customFormat="1" ht="15.95" customHeight="1" x14ac:dyDescent="0.2">
      <c r="A15" s="31"/>
      <c r="B15" s="31"/>
      <c r="C15" s="32"/>
      <c r="D15" s="33"/>
      <c r="E15" s="4"/>
      <c r="F15" s="101">
        <f t="shared" si="0"/>
        <v>0</v>
      </c>
      <c r="G15" s="175"/>
      <c r="H15" s="176"/>
      <c r="I15" s="176"/>
      <c r="J15" s="182"/>
      <c r="K15" s="182"/>
      <c r="L15" s="182"/>
      <c r="M15" s="173">
        <f t="shared" si="1"/>
        <v>0</v>
      </c>
      <c r="N15" s="174"/>
      <c r="O15" s="138"/>
      <c r="P15" s="175"/>
      <c r="Q15" s="176"/>
      <c r="R15" s="176"/>
      <c r="S15" s="182"/>
      <c r="T15" s="182"/>
      <c r="U15" s="182"/>
      <c r="V15" s="173">
        <f t="shared" si="2"/>
        <v>0</v>
      </c>
      <c r="W15" s="174"/>
      <c r="X15" s="138"/>
      <c r="Y15" s="175"/>
      <c r="Z15" s="176"/>
      <c r="AA15" s="182"/>
      <c r="AB15" s="182"/>
      <c r="AC15" s="182"/>
      <c r="AD15" s="176"/>
      <c r="AE15" s="173">
        <f t="shared" si="3"/>
        <v>0</v>
      </c>
      <c r="AF15" s="174"/>
      <c r="AG15" s="138"/>
      <c r="AH15" s="175"/>
      <c r="AI15" s="176"/>
      <c r="AJ15" s="182"/>
      <c r="AK15" s="182"/>
      <c r="AL15" s="176"/>
      <c r="AM15" s="173">
        <f t="shared" si="4"/>
        <v>0</v>
      </c>
      <c r="AN15" s="174"/>
      <c r="AO15" s="138"/>
      <c r="AP15" s="175"/>
      <c r="AQ15" s="176"/>
      <c r="AR15" s="182"/>
      <c r="AS15" s="182"/>
      <c r="AT15" s="176"/>
      <c r="AU15" s="173">
        <f t="shared" si="5"/>
        <v>0</v>
      </c>
      <c r="AV15" s="174"/>
      <c r="AW15" s="178"/>
      <c r="AX15" s="175"/>
      <c r="AY15" s="176"/>
      <c r="AZ15" s="182"/>
      <c r="BA15" s="182"/>
      <c r="BB15" s="176"/>
      <c r="BC15" s="173">
        <f t="shared" si="6"/>
        <v>0</v>
      </c>
      <c r="BD15" s="174"/>
      <c r="BE15" s="138"/>
      <c r="BF15" s="171"/>
      <c r="BG15" s="172"/>
      <c r="BH15" s="182"/>
      <c r="BI15" s="182"/>
      <c r="BJ15" s="172"/>
      <c r="BK15" s="173">
        <f t="shared" si="7"/>
        <v>0</v>
      </c>
      <c r="BL15" s="174"/>
      <c r="BM15" s="138"/>
      <c r="BN15" s="175"/>
      <c r="BO15" s="175"/>
      <c r="BP15" s="182"/>
      <c r="BQ15" s="182"/>
      <c r="BR15" s="176"/>
      <c r="BS15" s="173">
        <f t="shared" si="8"/>
        <v>0</v>
      </c>
      <c r="BT15" s="174"/>
      <c r="BU15" s="138"/>
    </row>
    <row r="16" spans="1:73" s="1" customFormat="1" ht="15.95" customHeight="1" thickBot="1" x14ac:dyDescent="0.25">
      <c r="A16" s="24"/>
      <c r="B16" s="25"/>
      <c r="C16" s="26"/>
      <c r="D16" s="26"/>
      <c r="E16" s="26"/>
      <c r="F16" s="101">
        <f t="shared" si="0"/>
        <v>0</v>
      </c>
      <c r="G16" s="171"/>
      <c r="H16" s="172"/>
      <c r="I16" s="172"/>
      <c r="J16" s="173"/>
      <c r="K16" s="173"/>
      <c r="L16" s="173"/>
      <c r="M16" s="173">
        <f t="shared" si="1"/>
        <v>0</v>
      </c>
      <c r="N16" s="174"/>
      <c r="O16" s="139"/>
      <c r="P16" s="171"/>
      <c r="Q16" s="172"/>
      <c r="R16" s="172"/>
      <c r="S16" s="173"/>
      <c r="T16" s="173"/>
      <c r="U16" s="173"/>
      <c r="V16" s="173">
        <f t="shared" si="2"/>
        <v>0</v>
      </c>
      <c r="W16" s="174"/>
      <c r="X16" s="139"/>
      <c r="Y16" s="171"/>
      <c r="Z16" s="172"/>
      <c r="AA16" s="173"/>
      <c r="AB16" s="173"/>
      <c r="AC16" s="173"/>
      <c r="AD16" s="172"/>
      <c r="AE16" s="173">
        <f t="shared" si="3"/>
        <v>0</v>
      </c>
      <c r="AF16" s="174"/>
      <c r="AG16" s="139"/>
      <c r="AH16" s="171"/>
      <c r="AI16" s="172"/>
      <c r="AJ16" s="173"/>
      <c r="AK16" s="173"/>
      <c r="AL16" s="172"/>
      <c r="AM16" s="173">
        <f t="shared" si="4"/>
        <v>0</v>
      </c>
      <c r="AN16" s="174"/>
      <c r="AO16" s="139"/>
      <c r="AP16" s="171"/>
      <c r="AQ16" s="172"/>
      <c r="AR16" s="173"/>
      <c r="AS16" s="173"/>
      <c r="AT16" s="172"/>
      <c r="AU16" s="173">
        <f t="shared" si="5"/>
        <v>0</v>
      </c>
      <c r="AV16" s="174"/>
      <c r="AW16" s="139"/>
      <c r="AX16" s="171"/>
      <c r="AY16" s="172"/>
      <c r="AZ16" s="173"/>
      <c r="BA16" s="173"/>
      <c r="BB16" s="172"/>
      <c r="BC16" s="173">
        <f t="shared" si="6"/>
        <v>0</v>
      </c>
      <c r="BD16" s="174"/>
      <c r="BE16" s="139"/>
      <c r="BF16" s="171"/>
      <c r="BG16" s="172"/>
      <c r="BH16" s="173"/>
      <c r="BI16" s="173"/>
      <c r="BJ16" s="173"/>
      <c r="BK16" s="173">
        <f t="shared" si="7"/>
        <v>0</v>
      </c>
      <c r="BL16" s="174"/>
      <c r="BM16" s="139"/>
      <c r="BN16" s="171"/>
      <c r="BO16" s="171"/>
      <c r="BP16" s="173"/>
      <c r="BQ16" s="173"/>
      <c r="BR16" s="172"/>
      <c r="BS16" s="173">
        <f t="shared" si="8"/>
        <v>0</v>
      </c>
      <c r="BT16" s="174"/>
      <c r="BU16" s="139"/>
    </row>
    <row r="17" spans="1:73" x14ac:dyDescent="0.25">
      <c r="A17" s="35"/>
      <c r="B17" s="35"/>
      <c r="C17" s="35"/>
      <c r="D17" s="35"/>
      <c r="E17" s="35"/>
    </row>
    <row r="18" spans="1:73" ht="16.5" thickBot="1" x14ac:dyDescent="0.3">
      <c r="G18" s="183"/>
      <c r="H18" s="183"/>
      <c r="I18" s="183"/>
      <c r="J18" s="183"/>
      <c r="K18" s="183"/>
      <c r="L18" s="183"/>
      <c r="M18" s="183"/>
      <c r="P18" s="183"/>
      <c r="Q18" s="183"/>
      <c r="R18" s="183"/>
      <c r="S18" s="183"/>
      <c r="T18" s="183"/>
      <c r="U18" s="183"/>
      <c r="V18" s="183"/>
      <c r="Y18" s="183"/>
      <c r="Z18" s="183"/>
      <c r="AA18" s="183"/>
      <c r="AB18" s="183"/>
      <c r="AC18" s="183"/>
      <c r="AD18" s="183"/>
      <c r="AE18" s="183"/>
      <c r="AH18" s="183"/>
      <c r="AI18" s="183"/>
      <c r="AJ18" s="183"/>
      <c r="AK18" s="183"/>
      <c r="AL18" s="183"/>
      <c r="AM18" s="183"/>
      <c r="AP18" s="183"/>
      <c r="AQ18" s="183"/>
      <c r="AR18" s="183"/>
      <c r="AS18" s="183"/>
      <c r="AT18" s="183"/>
      <c r="AU18" s="183"/>
      <c r="AX18" s="183"/>
      <c r="AY18" s="183"/>
      <c r="AZ18" s="183"/>
      <c r="BA18" s="183"/>
      <c r="BB18" s="183"/>
      <c r="BC18" s="183"/>
      <c r="BF18" s="183"/>
      <c r="BG18" s="183"/>
      <c r="BH18" s="183"/>
      <c r="BI18" s="183"/>
      <c r="BJ18" s="183"/>
      <c r="BK18" s="183"/>
      <c r="BN18" s="183"/>
      <c r="BO18" s="183"/>
      <c r="BP18" s="183"/>
      <c r="BQ18" s="183"/>
      <c r="BR18" s="183"/>
      <c r="BS18" s="183"/>
    </row>
    <row r="19" spans="1:73" s="17" customFormat="1" ht="63" x14ac:dyDescent="0.25">
      <c r="A19" s="222" t="s">
        <v>15</v>
      </c>
      <c r="B19" s="223"/>
      <c r="C19" s="223"/>
      <c r="D19" s="223"/>
      <c r="E19" s="224"/>
      <c r="F19" s="142" t="s">
        <v>4</v>
      </c>
      <c r="G19" s="149" t="s">
        <v>5</v>
      </c>
      <c r="H19" s="150" t="s">
        <v>6</v>
      </c>
      <c r="I19" s="150" t="s">
        <v>7</v>
      </c>
      <c r="J19" s="41" t="s">
        <v>415</v>
      </c>
      <c r="K19" s="150" t="s">
        <v>6</v>
      </c>
      <c r="L19" s="150" t="s">
        <v>7</v>
      </c>
      <c r="M19" s="41" t="s">
        <v>8</v>
      </c>
      <c r="N19" s="144" t="s">
        <v>366</v>
      </c>
      <c r="O19" s="12" t="s">
        <v>9</v>
      </c>
      <c r="P19" s="149" t="s">
        <v>5</v>
      </c>
      <c r="Q19" s="150" t="s">
        <v>6</v>
      </c>
      <c r="R19" s="150" t="s">
        <v>7</v>
      </c>
      <c r="S19" s="151" t="s">
        <v>415</v>
      </c>
      <c r="T19" s="150" t="s">
        <v>6</v>
      </c>
      <c r="U19" s="150" t="s">
        <v>7</v>
      </c>
      <c r="V19" s="41" t="s">
        <v>8</v>
      </c>
      <c r="W19" s="144" t="s">
        <v>366</v>
      </c>
      <c r="X19" s="12" t="s">
        <v>9</v>
      </c>
      <c r="Y19" s="149" t="s">
        <v>396</v>
      </c>
      <c r="Z19" s="150" t="s">
        <v>6</v>
      </c>
      <c r="AA19" s="41" t="s">
        <v>7</v>
      </c>
      <c r="AB19" s="151" t="s">
        <v>415</v>
      </c>
      <c r="AC19" s="150" t="s">
        <v>6</v>
      </c>
      <c r="AD19" s="150" t="s">
        <v>7</v>
      </c>
      <c r="AE19" s="41" t="s">
        <v>8</v>
      </c>
      <c r="AF19" s="144" t="s">
        <v>366</v>
      </c>
      <c r="AG19" s="12" t="s">
        <v>9</v>
      </c>
      <c r="AH19" s="149" t="s">
        <v>5</v>
      </c>
      <c r="AI19" s="150" t="s">
        <v>6</v>
      </c>
      <c r="AJ19" s="151" t="s">
        <v>415</v>
      </c>
      <c r="AK19" s="150" t="s">
        <v>6</v>
      </c>
      <c r="AL19" s="150" t="s">
        <v>7</v>
      </c>
      <c r="AM19" s="41" t="s">
        <v>8</v>
      </c>
      <c r="AN19" s="144" t="s">
        <v>366</v>
      </c>
      <c r="AO19" s="12" t="s">
        <v>9</v>
      </c>
      <c r="AP19" s="149" t="s">
        <v>5</v>
      </c>
      <c r="AQ19" s="150" t="s">
        <v>6</v>
      </c>
      <c r="AR19" s="151" t="s">
        <v>415</v>
      </c>
      <c r="AS19" s="150" t="s">
        <v>6</v>
      </c>
      <c r="AT19" s="150" t="s">
        <v>7</v>
      </c>
      <c r="AU19" s="165" t="s">
        <v>8</v>
      </c>
      <c r="AV19" s="144" t="s">
        <v>366</v>
      </c>
      <c r="AW19" s="12" t="s">
        <v>9</v>
      </c>
      <c r="AX19" s="149" t="s">
        <v>5</v>
      </c>
      <c r="AY19" s="150" t="s">
        <v>6</v>
      </c>
      <c r="AZ19" s="151" t="s">
        <v>415</v>
      </c>
      <c r="BA19" s="150" t="s">
        <v>6</v>
      </c>
      <c r="BB19" s="150" t="s">
        <v>7</v>
      </c>
      <c r="BC19" s="165" t="s">
        <v>8</v>
      </c>
      <c r="BD19" s="144" t="s">
        <v>366</v>
      </c>
      <c r="BE19" s="12" t="s">
        <v>9</v>
      </c>
      <c r="BF19" s="149" t="s">
        <v>5</v>
      </c>
      <c r="BG19" s="150" t="s">
        <v>6</v>
      </c>
      <c r="BH19" s="151" t="s">
        <v>415</v>
      </c>
      <c r="BI19" s="150" t="s">
        <v>6</v>
      </c>
      <c r="BJ19" s="150" t="s">
        <v>7</v>
      </c>
      <c r="BK19" s="165" t="s">
        <v>8</v>
      </c>
      <c r="BL19" s="144" t="s">
        <v>366</v>
      </c>
      <c r="BM19" s="12" t="s">
        <v>9</v>
      </c>
      <c r="BN19" s="149" t="s">
        <v>5</v>
      </c>
      <c r="BO19" s="184" t="s">
        <v>6</v>
      </c>
      <c r="BP19" s="151" t="s">
        <v>415</v>
      </c>
      <c r="BQ19" s="150" t="s">
        <v>6</v>
      </c>
      <c r="BR19" s="41" t="s">
        <v>10</v>
      </c>
      <c r="BS19" s="41" t="s">
        <v>8</v>
      </c>
      <c r="BT19" s="144" t="s">
        <v>366</v>
      </c>
      <c r="BU19" s="12" t="s">
        <v>9</v>
      </c>
    </row>
    <row r="20" spans="1:73" x14ac:dyDescent="0.25">
      <c r="A20" s="18" t="s">
        <v>11</v>
      </c>
      <c r="B20" s="18" t="s">
        <v>12</v>
      </c>
      <c r="C20" s="19" t="s">
        <v>13</v>
      </c>
      <c r="D20" s="19" t="s">
        <v>14</v>
      </c>
      <c r="E20" s="19" t="s">
        <v>61</v>
      </c>
      <c r="F20" s="44"/>
      <c r="G20" s="166"/>
      <c r="H20" s="167"/>
      <c r="I20" s="167"/>
      <c r="J20" s="168"/>
      <c r="K20" s="168"/>
      <c r="L20" s="168"/>
      <c r="M20" s="168"/>
      <c r="N20" s="169"/>
      <c r="O20" s="170"/>
      <c r="P20" s="166"/>
      <c r="Q20" s="167"/>
      <c r="R20" s="167"/>
      <c r="S20" s="168"/>
      <c r="T20" s="168"/>
      <c r="U20" s="168"/>
      <c r="V20" s="168"/>
      <c r="W20" s="169"/>
      <c r="X20" s="170"/>
      <c r="Y20" s="166"/>
      <c r="Z20" s="167"/>
      <c r="AA20" s="168"/>
      <c r="AB20" s="168"/>
      <c r="AC20" s="168"/>
      <c r="AD20" s="167"/>
      <c r="AE20" s="168"/>
      <c r="AF20" s="169"/>
      <c r="AG20" s="170"/>
      <c r="AH20" s="166"/>
      <c r="AI20" s="167"/>
      <c r="AJ20" s="168"/>
      <c r="AK20" s="168"/>
      <c r="AL20" s="167"/>
      <c r="AM20" s="168"/>
      <c r="AN20" s="169"/>
      <c r="AO20" s="170"/>
      <c r="AP20" s="166"/>
      <c r="AQ20" s="167"/>
      <c r="AR20" s="168"/>
      <c r="AS20" s="168"/>
      <c r="AT20" s="167"/>
      <c r="AU20" s="168"/>
      <c r="AV20" s="169"/>
      <c r="AW20" s="170"/>
      <c r="AX20" s="166"/>
      <c r="AY20" s="167"/>
      <c r="AZ20" s="168"/>
      <c r="BA20" s="168"/>
      <c r="BB20" s="167"/>
      <c r="BC20" s="168"/>
      <c r="BD20" s="169"/>
      <c r="BE20" s="170"/>
      <c r="BF20" s="166"/>
      <c r="BG20" s="167"/>
      <c r="BH20" s="168"/>
      <c r="BI20" s="168"/>
      <c r="BJ20" s="168"/>
      <c r="BK20" s="168"/>
      <c r="BL20" s="169"/>
      <c r="BM20" s="170"/>
      <c r="BN20" s="166"/>
      <c r="BO20" s="166"/>
      <c r="BP20" s="168"/>
      <c r="BQ20" s="168"/>
      <c r="BR20" s="167"/>
      <c r="BS20" s="168"/>
      <c r="BT20" s="169"/>
      <c r="BU20" s="170"/>
    </row>
    <row r="21" spans="1:73" x14ac:dyDescent="0.25">
      <c r="A21" s="24" t="s">
        <v>168</v>
      </c>
      <c r="B21" s="25" t="s">
        <v>169</v>
      </c>
      <c r="C21" s="26" t="s">
        <v>170</v>
      </c>
      <c r="D21" s="26" t="s">
        <v>171</v>
      </c>
      <c r="E21" s="26"/>
      <c r="F21" s="101">
        <f t="shared" ref="F21:F30" si="10">O21+X21+AG21+AO21+AW21+BE21+BM21+BU21</f>
        <v>0</v>
      </c>
      <c r="G21" s="171"/>
      <c r="H21" s="172"/>
      <c r="I21" s="172"/>
      <c r="J21" s="173"/>
      <c r="K21" s="173"/>
      <c r="L21" s="173"/>
      <c r="M21" s="173">
        <f t="shared" ref="M21:M30" si="11">G21+H21</f>
        <v>0</v>
      </c>
      <c r="N21" s="174"/>
      <c r="O21" s="138"/>
      <c r="P21" s="171"/>
      <c r="Q21" s="172"/>
      <c r="R21" s="172"/>
      <c r="S21" s="173"/>
      <c r="T21" s="173"/>
      <c r="U21" s="173"/>
      <c r="V21" s="173">
        <f t="shared" ref="V21:V30" si="12">P21+Q21</f>
        <v>0</v>
      </c>
      <c r="W21" s="174"/>
      <c r="X21" s="138"/>
      <c r="Y21" s="171"/>
      <c r="Z21" s="172"/>
      <c r="AA21" s="173"/>
      <c r="AB21" s="173"/>
      <c r="AC21" s="173"/>
      <c r="AD21" s="172"/>
      <c r="AE21" s="173">
        <f t="shared" ref="AE21:AE30" si="13">Y21+Z21</f>
        <v>0</v>
      </c>
      <c r="AF21" s="174"/>
      <c r="AG21" s="138"/>
      <c r="AH21" s="171"/>
      <c r="AI21" s="172"/>
      <c r="AJ21" s="173"/>
      <c r="AK21" s="173"/>
      <c r="AL21" s="172"/>
      <c r="AM21" s="173">
        <f t="shared" ref="AM21:AM30" si="14">AH21+AI21</f>
        <v>0</v>
      </c>
      <c r="AN21" s="174"/>
      <c r="AO21" s="138"/>
      <c r="AP21" s="171"/>
      <c r="AQ21" s="172"/>
      <c r="AR21" s="173"/>
      <c r="AS21" s="173"/>
      <c r="AT21" s="172"/>
      <c r="AU21" s="173">
        <f t="shared" ref="AU21:AU30" si="15">AP21+AQ21</f>
        <v>0</v>
      </c>
      <c r="AV21" s="174"/>
      <c r="AW21" s="138"/>
      <c r="AX21" s="171"/>
      <c r="AY21" s="172"/>
      <c r="AZ21" s="173"/>
      <c r="BA21" s="173"/>
      <c r="BB21" s="172"/>
      <c r="BC21" s="173">
        <f t="shared" ref="BC21:BC30" si="16">AX21+AY21</f>
        <v>0</v>
      </c>
      <c r="BD21" s="174"/>
      <c r="BE21" s="138"/>
      <c r="BF21" s="171"/>
      <c r="BG21" s="172"/>
      <c r="BH21" s="173"/>
      <c r="BI21" s="173"/>
      <c r="BJ21" s="173"/>
      <c r="BK21" s="173">
        <f t="shared" ref="BK21:BK30" si="17">BF21+BG21</f>
        <v>0</v>
      </c>
      <c r="BL21" s="174"/>
      <c r="BM21" s="138"/>
      <c r="BN21" s="171"/>
      <c r="BO21" s="171"/>
      <c r="BP21" s="173"/>
      <c r="BQ21" s="173"/>
      <c r="BR21" s="172"/>
      <c r="BS21" s="173">
        <f t="shared" ref="BS21:BS30" si="18">BN21+BO21</f>
        <v>0</v>
      </c>
      <c r="BT21" s="174"/>
      <c r="BU21" s="138"/>
    </row>
    <row r="22" spans="1:73" x14ac:dyDescent="0.25">
      <c r="A22" s="24" t="s">
        <v>234</v>
      </c>
      <c r="B22" s="25" t="s">
        <v>231</v>
      </c>
      <c r="C22" s="26" t="s">
        <v>232</v>
      </c>
      <c r="D22" s="26" t="s">
        <v>235</v>
      </c>
      <c r="E22" s="26"/>
      <c r="F22" s="101">
        <f t="shared" si="10"/>
        <v>40</v>
      </c>
      <c r="G22" s="171">
        <v>0</v>
      </c>
      <c r="H22" s="172">
        <v>0</v>
      </c>
      <c r="I22" s="172">
        <v>89.69</v>
      </c>
      <c r="J22" s="173">
        <v>0</v>
      </c>
      <c r="K22" s="173">
        <v>0</v>
      </c>
      <c r="L22" s="173">
        <v>53.19</v>
      </c>
      <c r="M22" s="173">
        <f t="shared" si="11"/>
        <v>0</v>
      </c>
      <c r="N22" s="174" t="s">
        <v>397</v>
      </c>
      <c r="O22" s="138">
        <v>20</v>
      </c>
      <c r="P22" s="171">
        <v>0</v>
      </c>
      <c r="Q22" s="172">
        <v>0</v>
      </c>
      <c r="R22" s="172">
        <v>68</v>
      </c>
      <c r="S22" s="173">
        <v>0</v>
      </c>
      <c r="T22" s="173">
        <v>0</v>
      </c>
      <c r="U22" s="173">
        <v>45.12</v>
      </c>
      <c r="V22" s="173">
        <f t="shared" si="12"/>
        <v>0</v>
      </c>
      <c r="W22" s="174" t="s">
        <v>397</v>
      </c>
      <c r="X22" s="138">
        <v>20</v>
      </c>
      <c r="Y22" s="171"/>
      <c r="Z22" s="172"/>
      <c r="AA22" s="173"/>
      <c r="AB22" s="173"/>
      <c r="AC22" s="173"/>
      <c r="AD22" s="172"/>
      <c r="AE22" s="173">
        <f t="shared" si="13"/>
        <v>0</v>
      </c>
      <c r="AF22" s="174"/>
      <c r="AG22" s="138"/>
      <c r="AH22" s="171"/>
      <c r="AI22" s="172"/>
      <c r="AJ22" s="173"/>
      <c r="AK22" s="173"/>
      <c r="AL22" s="172"/>
      <c r="AM22" s="173">
        <f t="shared" si="14"/>
        <v>0</v>
      </c>
      <c r="AN22" s="174"/>
      <c r="AO22" s="138"/>
      <c r="AP22" s="171"/>
      <c r="AQ22" s="172"/>
      <c r="AR22" s="173"/>
      <c r="AS22" s="173"/>
      <c r="AT22" s="172"/>
      <c r="AU22" s="173">
        <f t="shared" si="15"/>
        <v>0</v>
      </c>
      <c r="AV22" s="174"/>
      <c r="AW22" s="138"/>
      <c r="AX22" s="171"/>
      <c r="AY22" s="172"/>
      <c r="AZ22" s="173"/>
      <c r="BA22" s="173"/>
      <c r="BB22" s="172"/>
      <c r="BC22" s="173">
        <f t="shared" si="16"/>
        <v>0</v>
      </c>
      <c r="BD22" s="174"/>
      <c r="BE22" s="138"/>
      <c r="BF22" s="171"/>
      <c r="BG22" s="172"/>
      <c r="BH22" s="173"/>
      <c r="BI22" s="173"/>
      <c r="BJ22" s="173"/>
      <c r="BK22" s="173">
        <f t="shared" si="17"/>
        <v>0</v>
      </c>
      <c r="BL22" s="174"/>
      <c r="BM22" s="138"/>
      <c r="BN22" s="171"/>
      <c r="BO22" s="171"/>
      <c r="BP22" s="173"/>
      <c r="BQ22" s="173"/>
      <c r="BR22" s="172"/>
      <c r="BS22" s="173">
        <f t="shared" si="18"/>
        <v>0</v>
      </c>
      <c r="BT22" s="174"/>
      <c r="BU22" s="138"/>
    </row>
    <row r="23" spans="1:73" x14ac:dyDescent="0.25">
      <c r="A23" s="24" t="s">
        <v>142</v>
      </c>
      <c r="B23" s="25" t="s">
        <v>303</v>
      </c>
      <c r="C23" s="26" t="s">
        <v>304</v>
      </c>
      <c r="D23" s="26" t="s">
        <v>305</v>
      </c>
      <c r="E23" s="26"/>
      <c r="F23" s="101">
        <f t="shared" si="10"/>
        <v>0</v>
      </c>
      <c r="G23" s="171"/>
      <c r="H23" s="172"/>
      <c r="I23" s="172"/>
      <c r="J23" s="173"/>
      <c r="K23" s="173"/>
      <c r="L23" s="173"/>
      <c r="M23" s="173">
        <f t="shared" si="11"/>
        <v>0</v>
      </c>
      <c r="N23" s="174"/>
      <c r="O23" s="138"/>
      <c r="P23" s="171"/>
      <c r="Q23" s="172"/>
      <c r="R23" s="172"/>
      <c r="S23" s="173"/>
      <c r="T23" s="173"/>
      <c r="U23" s="173"/>
      <c r="V23" s="173">
        <f t="shared" si="12"/>
        <v>0</v>
      </c>
      <c r="W23" s="174"/>
      <c r="X23" s="138"/>
      <c r="Y23" s="171"/>
      <c r="Z23" s="172"/>
      <c r="AA23" s="173"/>
      <c r="AB23" s="173"/>
      <c r="AC23" s="173"/>
      <c r="AD23" s="172"/>
      <c r="AE23" s="173">
        <f t="shared" si="13"/>
        <v>0</v>
      </c>
      <c r="AF23" s="174"/>
      <c r="AG23" s="138"/>
      <c r="AH23" s="171"/>
      <c r="AI23" s="172"/>
      <c r="AJ23" s="173"/>
      <c r="AK23" s="173"/>
      <c r="AL23" s="172"/>
      <c r="AM23" s="173">
        <f t="shared" si="14"/>
        <v>0</v>
      </c>
      <c r="AN23" s="174"/>
      <c r="AO23" s="138"/>
      <c r="AP23" s="171"/>
      <c r="AQ23" s="172"/>
      <c r="AR23" s="173"/>
      <c r="AS23" s="173"/>
      <c r="AT23" s="172"/>
      <c r="AU23" s="173">
        <f t="shared" si="15"/>
        <v>0</v>
      </c>
      <c r="AV23" s="174"/>
      <c r="AW23" s="138"/>
      <c r="AX23" s="171"/>
      <c r="AY23" s="172"/>
      <c r="AZ23" s="173"/>
      <c r="BA23" s="173"/>
      <c r="BB23" s="172"/>
      <c r="BC23" s="173">
        <f t="shared" si="16"/>
        <v>0</v>
      </c>
      <c r="BD23" s="174"/>
      <c r="BE23" s="138"/>
      <c r="BF23" s="171"/>
      <c r="BG23" s="172"/>
      <c r="BH23" s="173"/>
      <c r="BI23" s="173"/>
      <c r="BJ23" s="173"/>
      <c r="BK23" s="173">
        <f t="shared" si="17"/>
        <v>0</v>
      </c>
      <c r="BL23" s="174"/>
      <c r="BM23" s="138"/>
      <c r="BN23" s="171"/>
      <c r="BO23" s="171"/>
      <c r="BP23" s="173"/>
      <c r="BQ23" s="173"/>
      <c r="BR23" s="172"/>
      <c r="BS23" s="173">
        <f t="shared" si="18"/>
        <v>0</v>
      </c>
      <c r="BT23" s="174"/>
      <c r="BU23" s="138"/>
    </row>
    <row r="24" spans="1:73" x14ac:dyDescent="0.25">
      <c r="A24" s="27" t="s">
        <v>403</v>
      </c>
      <c r="B24" s="28" t="s">
        <v>404</v>
      </c>
      <c r="C24" s="29" t="s">
        <v>405</v>
      </c>
      <c r="D24" s="29" t="s">
        <v>406</v>
      </c>
      <c r="E24" s="26"/>
      <c r="F24" s="101">
        <f t="shared" si="10"/>
        <v>0</v>
      </c>
      <c r="G24" s="171"/>
      <c r="H24" s="172"/>
      <c r="I24" s="172"/>
      <c r="J24" s="173"/>
      <c r="K24" s="173"/>
      <c r="L24" s="173"/>
      <c r="M24" s="173">
        <f t="shared" si="11"/>
        <v>0</v>
      </c>
      <c r="N24" s="174"/>
      <c r="O24" s="138"/>
      <c r="P24" s="171"/>
      <c r="Q24" s="172"/>
      <c r="R24" s="172"/>
      <c r="S24" s="173"/>
      <c r="T24" s="173"/>
      <c r="U24" s="173"/>
      <c r="V24" s="173">
        <f t="shared" si="12"/>
        <v>0</v>
      </c>
      <c r="W24" s="174"/>
      <c r="X24" s="138"/>
      <c r="Y24" s="171"/>
      <c r="Z24" s="172"/>
      <c r="AA24" s="173"/>
      <c r="AB24" s="173"/>
      <c r="AC24" s="173"/>
      <c r="AD24" s="172"/>
      <c r="AE24" s="173">
        <f t="shared" si="13"/>
        <v>0</v>
      </c>
      <c r="AF24" s="174"/>
      <c r="AG24" s="138"/>
      <c r="AH24" s="171"/>
      <c r="AI24" s="172"/>
      <c r="AJ24" s="173"/>
      <c r="AK24" s="173"/>
      <c r="AL24" s="172"/>
      <c r="AM24" s="173">
        <f t="shared" si="14"/>
        <v>0</v>
      </c>
      <c r="AN24" s="174"/>
      <c r="AO24" s="138"/>
      <c r="AP24" s="171"/>
      <c r="AQ24" s="172"/>
      <c r="AR24" s="173"/>
      <c r="AS24" s="173"/>
      <c r="AT24" s="172"/>
      <c r="AU24" s="173">
        <f t="shared" si="15"/>
        <v>0</v>
      </c>
      <c r="AV24" s="174"/>
      <c r="AW24" s="138"/>
      <c r="AX24" s="171"/>
      <c r="AY24" s="172"/>
      <c r="AZ24" s="173"/>
      <c r="BA24" s="173"/>
      <c r="BB24" s="172"/>
      <c r="BC24" s="173">
        <f t="shared" si="16"/>
        <v>0</v>
      </c>
      <c r="BD24" s="174"/>
      <c r="BE24" s="138"/>
      <c r="BF24" s="171"/>
      <c r="BG24" s="172"/>
      <c r="BH24" s="173"/>
      <c r="BI24" s="173"/>
      <c r="BJ24" s="173"/>
      <c r="BK24" s="173">
        <f t="shared" si="17"/>
        <v>0</v>
      </c>
      <c r="BL24" s="174"/>
      <c r="BM24" s="138"/>
      <c r="BN24" s="171"/>
      <c r="BO24" s="171"/>
      <c r="BP24" s="173"/>
      <c r="BQ24" s="173"/>
      <c r="BR24" s="172"/>
      <c r="BS24" s="173">
        <f t="shared" si="18"/>
        <v>0</v>
      </c>
      <c r="BT24" s="174"/>
      <c r="BU24" s="138"/>
    </row>
    <row r="25" spans="1:73" x14ac:dyDescent="0.25">
      <c r="A25" s="27"/>
      <c r="B25" s="28"/>
      <c r="C25" s="29"/>
      <c r="D25" s="29"/>
      <c r="E25" s="26"/>
      <c r="F25" s="101">
        <f t="shared" si="10"/>
        <v>0</v>
      </c>
      <c r="G25" s="175"/>
      <c r="H25" s="176"/>
      <c r="I25" s="176"/>
      <c r="J25" s="182"/>
      <c r="K25" s="182"/>
      <c r="L25" s="182"/>
      <c r="M25" s="173">
        <f t="shared" si="11"/>
        <v>0</v>
      </c>
      <c r="N25" s="174"/>
      <c r="O25" s="145"/>
      <c r="P25" s="175"/>
      <c r="Q25" s="176"/>
      <c r="R25" s="176"/>
      <c r="S25" s="182"/>
      <c r="T25" s="182"/>
      <c r="U25" s="182"/>
      <c r="V25" s="173">
        <f t="shared" si="12"/>
        <v>0</v>
      </c>
      <c r="W25" s="174"/>
      <c r="X25" s="145"/>
      <c r="Y25" s="175"/>
      <c r="Z25" s="176"/>
      <c r="AA25" s="182"/>
      <c r="AB25" s="182"/>
      <c r="AC25" s="182"/>
      <c r="AD25" s="176"/>
      <c r="AE25" s="173">
        <f t="shared" si="13"/>
        <v>0</v>
      </c>
      <c r="AF25" s="174"/>
      <c r="AG25" s="145"/>
      <c r="AH25" s="175"/>
      <c r="AI25" s="176"/>
      <c r="AJ25" s="182"/>
      <c r="AK25" s="182"/>
      <c r="AL25" s="176"/>
      <c r="AM25" s="173">
        <f t="shared" si="14"/>
        <v>0</v>
      </c>
      <c r="AN25" s="174"/>
      <c r="AO25" s="145"/>
      <c r="AP25" s="175"/>
      <c r="AQ25" s="176"/>
      <c r="AR25" s="182"/>
      <c r="AS25" s="182"/>
      <c r="AT25" s="176"/>
      <c r="AU25" s="173">
        <f t="shared" si="15"/>
        <v>0</v>
      </c>
      <c r="AV25" s="174"/>
      <c r="AW25" s="145"/>
      <c r="AX25" s="175"/>
      <c r="AY25" s="176"/>
      <c r="AZ25" s="182"/>
      <c r="BA25" s="182"/>
      <c r="BB25" s="176"/>
      <c r="BC25" s="173">
        <f t="shared" si="16"/>
        <v>0</v>
      </c>
      <c r="BD25" s="174"/>
      <c r="BE25" s="138"/>
      <c r="BF25" s="175"/>
      <c r="BG25" s="176"/>
      <c r="BH25" s="182"/>
      <c r="BI25" s="182"/>
      <c r="BJ25" s="182"/>
      <c r="BK25" s="173">
        <f t="shared" si="17"/>
        <v>0</v>
      </c>
      <c r="BL25" s="174"/>
      <c r="BM25" s="145"/>
      <c r="BN25" s="171"/>
      <c r="BO25" s="175"/>
      <c r="BP25" s="182"/>
      <c r="BQ25" s="182"/>
      <c r="BR25" s="176"/>
      <c r="BS25" s="173">
        <f t="shared" si="18"/>
        <v>0</v>
      </c>
      <c r="BT25" s="174"/>
      <c r="BU25" s="145"/>
    </row>
    <row r="26" spans="1:73" x14ac:dyDescent="0.25">
      <c r="A26" s="25"/>
      <c r="B26" s="25"/>
      <c r="C26" s="25"/>
      <c r="D26" s="26"/>
      <c r="E26" s="26"/>
      <c r="F26" s="101">
        <f t="shared" si="10"/>
        <v>0</v>
      </c>
      <c r="G26" s="171"/>
      <c r="H26" s="172"/>
      <c r="I26" s="172"/>
      <c r="J26" s="173"/>
      <c r="K26" s="173"/>
      <c r="L26" s="173"/>
      <c r="M26" s="173">
        <f t="shared" si="11"/>
        <v>0</v>
      </c>
      <c r="N26" s="174"/>
      <c r="O26" s="138"/>
      <c r="P26" s="171"/>
      <c r="Q26" s="172"/>
      <c r="R26" s="172"/>
      <c r="S26" s="173"/>
      <c r="T26" s="173"/>
      <c r="U26" s="173"/>
      <c r="V26" s="173">
        <f t="shared" si="12"/>
        <v>0</v>
      </c>
      <c r="W26" s="174"/>
      <c r="X26" s="138"/>
      <c r="Y26" s="171"/>
      <c r="Z26" s="172"/>
      <c r="AA26" s="173"/>
      <c r="AB26" s="173"/>
      <c r="AC26" s="173"/>
      <c r="AD26" s="172"/>
      <c r="AE26" s="173">
        <f t="shared" si="13"/>
        <v>0</v>
      </c>
      <c r="AF26" s="174"/>
      <c r="AG26" s="138"/>
      <c r="AH26" s="171"/>
      <c r="AI26" s="172"/>
      <c r="AJ26" s="173"/>
      <c r="AK26" s="173"/>
      <c r="AL26" s="172"/>
      <c r="AM26" s="173">
        <f t="shared" si="14"/>
        <v>0</v>
      </c>
      <c r="AN26" s="174"/>
      <c r="AO26" s="138"/>
      <c r="AP26" s="171"/>
      <c r="AQ26" s="172"/>
      <c r="AR26" s="173"/>
      <c r="AS26" s="173"/>
      <c r="AT26" s="172"/>
      <c r="AU26" s="173">
        <f t="shared" si="15"/>
        <v>0</v>
      </c>
      <c r="AV26" s="174"/>
      <c r="AW26" s="138"/>
      <c r="AX26" s="171"/>
      <c r="AY26" s="172"/>
      <c r="AZ26" s="173"/>
      <c r="BA26" s="173"/>
      <c r="BB26" s="172"/>
      <c r="BC26" s="173">
        <f t="shared" si="16"/>
        <v>0</v>
      </c>
      <c r="BD26" s="174"/>
      <c r="BE26" s="138"/>
      <c r="BF26" s="171"/>
      <c r="BG26" s="172"/>
      <c r="BH26" s="173"/>
      <c r="BI26" s="173"/>
      <c r="BJ26" s="173"/>
      <c r="BK26" s="173">
        <f t="shared" si="17"/>
        <v>0</v>
      </c>
      <c r="BL26" s="174"/>
      <c r="BM26" s="138"/>
      <c r="BN26" s="171"/>
      <c r="BO26" s="171"/>
      <c r="BP26" s="173"/>
      <c r="BQ26" s="173"/>
      <c r="BR26" s="172"/>
      <c r="BS26" s="173">
        <f t="shared" si="18"/>
        <v>0</v>
      </c>
      <c r="BT26" s="174"/>
      <c r="BU26" s="138"/>
    </row>
    <row r="27" spans="1:73" x14ac:dyDescent="0.25">
      <c r="A27" s="25"/>
      <c r="B27" s="25"/>
      <c r="C27" s="25"/>
      <c r="D27" s="26"/>
      <c r="E27" s="26"/>
      <c r="F27" s="101">
        <f t="shared" si="10"/>
        <v>0</v>
      </c>
      <c r="G27" s="171"/>
      <c r="H27" s="172"/>
      <c r="I27" s="172"/>
      <c r="J27" s="173"/>
      <c r="K27" s="173"/>
      <c r="L27" s="173"/>
      <c r="M27" s="173">
        <f t="shared" si="11"/>
        <v>0</v>
      </c>
      <c r="N27" s="174"/>
      <c r="O27" s="138"/>
      <c r="P27" s="171"/>
      <c r="Q27" s="172"/>
      <c r="R27" s="172"/>
      <c r="S27" s="173"/>
      <c r="T27" s="173"/>
      <c r="U27" s="173"/>
      <c r="V27" s="173">
        <f t="shared" si="12"/>
        <v>0</v>
      </c>
      <c r="W27" s="174"/>
      <c r="X27" s="138"/>
      <c r="Y27" s="171"/>
      <c r="Z27" s="172"/>
      <c r="AA27" s="173"/>
      <c r="AB27" s="173"/>
      <c r="AC27" s="173"/>
      <c r="AD27" s="172"/>
      <c r="AE27" s="173">
        <f t="shared" si="13"/>
        <v>0</v>
      </c>
      <c r="AF27" s="174"/>
      <c r="AG27" s="138"/>
      <c r="AH27" s="171"/>
      <c r="AI27" s="172"/>
      <c r="AJ27" s="173"/>
      <c r="AK27" s="173"/>
      <c r="AL27" s="172"/>
      <c r="AM27" s="173">
        <f t="shared" si="14"/>
        <v>0</v>
      </c>
      <c r="AN27" s="174"/>
      <c r="AO27" s="138"/>
      <c r="AP27" s="171"/>
      <c r="AQ27" s="172"/>
      <c r="AR27" s="173"/>
      <c r="AS27" s="173"/>
      <c r="AT27" s="172"/>
      <c r="AU27" s="173">
        <f t="shared" si="15"/>
        <v>0</v>
      </c>
      <c r="AV27" s="174"/>
      <c r="AW27" s="138"/>
      <c r="AX27" s="171"/>
      <c r="AY27" s="172"/>
      <c r="AZ27" s="173"/>
      <c r="BA27" s="173"/>
      <c r="BB27" s="172"/>
      <c r="BC27" s="173">
        <f t="shared" si="16"/>
        <v>0</v>
      </c>
      <c r="BD27" s="174"/>
      <c r="BE27" s="138"/>
      <c r="BF27" s="171"/>
      <c r="BG27" s="172"/>
      <c r="BH27" s="173"/>
      <c r="BI27" s="173"/>
      <c r="BJ27" s="173"/>
      <c r="BK27" s="173">
        <f t="shared" si="17"/>
        <v>0</v>
      </c>
      <c r="BL27" s="174"/>
      <c r="BM27" s="138"/>
      <c r="BN27" s="171"/>
      <c r="BO27" s="171"/>
      <c r="BP27" s="173"/>
      <c r="BQ27" s="173"/>
      <c r="BR27" s="172"/>
      <c r="BS27" s="173">
        <f t="shared" si="18"/>
        <v>0</v>
      </c>
      <c r="BT27" s="174"/>
      <c r="BU27" s="138"/>
    </row>
    <row r="28" spans="1:73" x14ac:dyDescent="0.25">
      <c r="A28" s="25"/>
      <c r="B28" s="25"/>
      <c r="C28" s="25"/>
      <c r="D28" s="26"/>
      <c r="E28" s="26"/>
      <c r="F28" s="101">
        <f t="shared" si="10"/>
        <v>0</v>
      </c>
      <c r="G28" s="171"/>
      <c r="H28" s="172"/>
      <c r="I28" s="172"/>
      <c r="J28" s="173"/>
      <c r="K28" s="173"/>
      <c r="L28" s="173"/>
      <c r="M28" s="173">
        <f t="shared" si="11"/>
        <v>0</v>
      </c>
      <c r="N28" s="174"/>
      <c r="O28" s="138"/>
      <c r="P28" s="171"/>
      <c r="Q28" s="172"/>
      <c r="R28" s="172"/>
      <c r="S28" s="173"/>
      <c r="T28" s="173"/>
      <c r="U28" s="173"/>
      <c r="V28" s="173">
        <f t="shared" si="12"/>
        <v>0</v>
      </c>
      <c r="W28" s="174"/>
      <c r="X28" s="138"/>
      <c r="Y28" s="171"/>
      <c r="Z28" s="172"/>
      <c r="AA28" s="173"/>
      <c r="AB28" s="173"/>
      <c r="AC28" s="173"/>
      <c r="AD28" s="172"/>
      <c r="AE28" s="173">
        <f t="shared" si="13"/>
        <v>0</v>
      </c>
      <c r="AF28" s="174"/>
      <c r="AG28" s="138"/>
      <c r="AH28" s="171"/>
      <c r="AI28" s="172"/>
      <c r="AJ28" s="173"/>
      <c r="AK28" s="173"/>
      <c r="AL28" s="172"/>
      <c r="AM28" s="173">
        <f t="shared" si="14"/>
        <v>0</v>
      </c>
      <c r="AN28" s="174"/>
      <c r="AO28" s="138"/>
      <c r="AP28" s="171"/>
      <c r="AQ28" s="172"/>
      <c r="AR28" s="173"/>
      <c r="AS28" s="173"/>
      <c r="AT28" s="172"/>
      <c r="AU28" s="173">
        <f t="shared" si="15"/>
        <v>0</v>
      </c>
      <c r="AV28" s="174"/>
      <c r="AW28" s="180"/>
      <c r="AX28" s="171"/>
      <c r="AY28" s="172"/>
      <c r="AZ28" s="173"/>
      <c r="BA28" s="173"/>
      <c r="BB28" s="172"/>
      <c r="BC28" s="173">
        <f t="shared" si="16"/>
        <v>0</v>
      </c>
      <c r="BD28" s="174"/>
      <c r="BE28" s="138"/>
      <c r="BF28" s="171"/>
      <c r="BG28" s="172"/>
      <c r="BH28" s="173"/>
      <c r="BI28" s="173"/>
      <c r="BJ28" s="173"/>
      <c r="BK28" s="173">
        <f t="shared" si="17"/>
        <v>0</v>
      </c>
      <c r="BL28" s="174"/>
      <c r="BM28" s="138"/>
      <c r="BN28" s="171"/>
      <c r="BO28" s="171"/>
      <c r="BP28" s="173"/>
      <c r="BQ28" s="173"/>
      <c r="BR28" s="172"/>
      <c r="BS28" s="173">
        <f t="shared" si="18"/>
        <v>0</v>
      </c>
      <c r="BT28" s="174"/>
      <c r="BU28" s="138"/>
    </row>
    <row r="29" spans="1:73" x14ac:dyDescent="0.25">
      <c r="A29" s="25"/>
      <c r="B29" s="25"/>
      <c r="C29" s="22"/>
      <c r="D29" s="30"/>
      <c r="E29" s="23"/>
      <c r="F29" s="101">
        <f t="shared" si="10"/>
        <v>0</v>
      </c>
      <c r="G29" s="171"/>
      <c r="H29" s="172"/>
      <c r="I29" s="172"/>
      <c r="J29" s="173"/>
      <c r="K29" s="173"/>
      <c r="L29" s="173"/>
      <c r="M29" s="173">
        <f t="shared" si="11"/>
        <v>0</v>
      </c>
      <c r="N29" s="174"/>
      <c r="O29" s="138"/>
      <c r="P29" s="171"/>
      <c r="Q29" s="172"/>
      <c r="R29" s="172"/>
      <c r="S29" s="173"/>
      <c r="T29" s="173"/>
      <c r="U29" s="173"/>
      <c r="V29" s="173">
        <f t="shared" si="12"/>
        <v>0</v>
      </c>
      <c r="W29" s="174"/>
      <c r="X29" s="138"/>
      <c r="Y29" s="171"/>
      <c r="Z29" s="172"/>
      <c r="AA29" s="173"/>
      <c r="AB29" s="173"/>
      <c r="AC29" s="173"/>
      <c r="AD29" s="172"/>
      <c r="AE29" s="173">
        <f t="shared" si="13"/>
        <v>0</v>
      </c>
      <c r="AF29" s="174"/>
      <c r="AG29" s="138"/>
      <c r="AH29" s="171"/>
      <c r="AI29" s="172"/>
      <c r="AJ29" s="173"/>
      <c r="AK29" s="173"/>
      <c r="AL29" s="172"/>
      <c r="AM29" s="173">
        <f t="shared" si="14"/>
        <v>0</v>
      </c>
      <c r="AN29" s="174"/>
      <c r="AO29" s="138"/>
      <c r="AP29" s="171"/>
      <c r="AQ29" s="172"/>
      <c r="AR29" s="173"/>
      <c r="AS29" s="173"/>
      <c r="AT29" s="172"/>
      <c r="AU29" s="173">
        <f t="shared" si="15"/>
        <v>0</v>
      </c>
      <c r="AV29" s="174"/>
      <c r="AW29" s="180"/>
      <c r="AX29" s="171"/>
      <c r="AY29" s="172"/>
      <c r="AZ29" s="173"/>
      <c r="BA29" s="173"/>
      <c r="BB29" s="172"/>
      <c r="BC29" s="173">
        <f t="shared" si="16"/>
        <v>0</v>
      </c>
      <c r="BD29" s="174"/>
      <c r="BE29" s="138"/>
      <c r="BF29" s="171"/>
      <c r="BG29" s="172"/>
      <c r="BH29" s="173"/>
      <c r="BI29" s="173"/>
      <c r="BJ29" s="173"/>
      <c r="BK29" s="173">
        <f t="shared" si="17"/>
        <v>0</v>
      </c>
      <c r="BL29" s="174"/>
      <c r="BM29" s="138"/>
      <c r="BN29" s="171"/>
      <c r="BO29" s="171"/>
      <c r="BP29" s="173"/>
      <c r="BQ29" s="173"/>
      <c r="BR29" s="172"/>
      <c r="BS29" s="173">
        <f t="shared" si="18"/>
        <v>0</v>
      </c>
      <c r="BT29" s="174"/>
      <c r="BU29" s="138"/>
    </row>
    <row r="30" spans="1:73" ht="16.5" thickBot="1" x14ac:dyDescent="0.3">
      <c r="A30" s="31"/>
      <c r="B30" s="31"/>
      <c r="C30" s="32"/>
      <c r="D30" s="33"/>
      <c r="E30" s="4"/>
      <c r="F30" s="101">
        <f t="shared" si="10"/>
        <v>0</v>
      </c>
      <c r="G30" s="171"/>
      <c r="H30" s="172"/>
      <c r="I30" s="172"/>
      <c r="J30" s="173"/>
      <c r="K30" s="173"/>
      <c r="L30" s="173"/>
      <c r="M30" s="173">
        <f t="shared" si="11"/>
        <v>0</v>
      </c>
      <c r="N30" s="174"/>
      <c r="O30" s="139"/>
      <c r="P30" s="171"/>
      <c r="Q30" s="172"/>
      <c r="R30" s="172"/>
      <c r="S30" s="173"/>
      <c r="T30" s="173"/>
      <c r="U30" s="173"/>
      <c r="V30" s="173">
        <f t="shared" si="12"/>
        <v>0</v>
      </c>
      <c r="W30" s="174"/>
      <c r="X30" s="139"/>
      <c r="Y30" s="171"/>
      <c r="Z30" s="172"/>
      <c r="AA30" s="173"/>
      <c r="AB30" s="173"/>
      <c r="AC30" s="173"/>
      <c r="AD30" s="172"/>
      <c r="AE30" s="173">
        <f t="shared" si="13"/>
        <v>0</v>
      </c>
      <c r="AF30" s="174"/>
      <c r="AG30" s="139"/>
      <c r="AH30" s="171"/>
      <c r="AI30" s="172"/>
      <c r="AJ30" s="173"/>
      <c r="AK30" s="173"/>
      <c r="AL30" s="172"/>
      <c r="AM30" s="173">
        <f t="shared" si="14"/>
        <v>0</v>
      </c>
      <c r="AN30" s="174"/>
      <c r="AO30" s="139"/>
      <c r="AP30" s="171"/>
      <c r="AQ30" s="172"/>
      <c r="AR30" s="173"/>
      <c r="AS30" s="173"/>
      <c r="AT30" s="172"/>
      <c r="AU30" s="173">
        <f t="shared" si="15"/>
        <v>0</v>
      </c>
      <c r="AV30" s="174"/>
      <c r="AW30" s="185"/>
      <c r="AX30" s="171"/>
      <c r="AY30" s="172"/>
      <c r="AZ30" s="173"/>
      <c r="BA30" s="173"/>
      <c r="BB30" s="172"/>
      <c r="BC30" s="173">
        <f t="shared" si="16"/>
        <v>0</v>
      </c>
      <c r="BD30" s="174"/>
      <c r="BE30" s="139"/>
      <c r="BF30" s="171"/>
      <c r="BG30" s="172"/>
      <c r="BH30" s="173"/>
      <c r="BI30" s="173"/>
      <c r="BJ30" s="173"/>
      <c r="BK30" s="173">
        <f t="shared" si="17"/>
        <v>0</v>
      </c>
      <c r="BL30" s="174"/>
      <c r="BM30" s="139"/>
      <c r="BN30" s="171"/>
      <c r="BO30" s="171"/>
      <c r="BP30" s="173"/>
      <c r="BQ30" s="173"/>
      <c r="BR30" s="172"/>
      <c r="BS30" s="173">
        <f t="shared" si="18"/>
        <v>0</v>
      </c>
      <c r="BT30" s="174"/>
      <c r="BU30" s="139"/>
    </row>
    <row r="31" spans="1:73" x14ac:dyDescent="0.25">
      <c r="A31" s="35"/>
      <c r="B31" s="35"/>
      <c r="C31" s="1"/>
      <c r="D31" s="1"/>
      <c r="E31" s="1"/>
    </row>
    <row r="32" spans="1:73" ht="16.5" thickBot="1" x14ac:dyDescent="0.3">
      <c r="A32" s="35"/>
      <c r="B32" s="35"/>
    </row>
    <row r="33" spans="1:73" s="17" customFormat="1" ht="63" x14ac:dyDescent="0.25">
      <c r="A33" s="222" t="s">
        <v>16</v>
      </c>
      <c r="B33" s="223"/>
      <c r="C33" s="223"/>
      <c r="D33" s="223"/>
      <c r="E33" s="224"/>
      <c r="F33" s="142" t="s">
        <v>4</v>
      </c>
      <c r="G33" s="184" t="s">
        <v>5</v>
      </c>
      <c r="H33" s="184" t="s">
        <v>6</v>
      </c>
      <c r="I33" s="184" t="s">
        <v>7</v>
      </c>
      <c r="J33" s="151" t="s">
        <v>415</v>
      </c>
      <c r="K33" s="184" t="s">
        <v>6</v>
      </c>
      <c r="L33" s="184" t="s">
        <v>7</v>
      </c>
      <c r="M33" s="184" t="s">
        <v>8</v>
      </c>
      <c r="N33" s="144" t="s">
        <v>366</v>
      </c>
      <c r="O33" s="12" t="s">
        <v>9</v>
      </c>
      <c r="P33" s="184" t="s">
        <v>5</v>
      </c>
      <c r="Q33" s="184" t="s">
        <v>6</v>
      </c>
      <c r="R33" s="184" t="s">
        <v>7</v>
      </c>
      <c r="S33" s="151" t="s">
        <v>415</v>
      </c>
      <c r="T33" s="184" t="s">
        <v>6</v>
      </c>
      <c r="U33" s="184" t="s">
        <v>7</v>
      </c>
      <c r="V33" s="184" t="s">
        <v>8</v>
      </c>
      <c r="W33" s="144" t="s">
        <v>366</v>
      </c>
      <c r="X33" s="12" t="s">
        <v>9</v>
      </c>
      <c r="Y33" s="196" t="s">
        <v>396</v>
      </c>
      <c r="Z33" s="184" t="s">
        <v>6</v>
      </c>
      <c r="AA33" s="151" t="s">
        <v>7</v>
      </c>
      <c r="AB33" s="151" t="s">
        <v>415</v>
      </c>
      <c r="AC33" s="184" t="s">
        <v>6</v>
      </c>
      <c r="AD33" s="184" t="s">
        <v>7</v>
      </c>
      <c r="AE33" s="151" t="s">
        <v>8</v>
      </c>
      <c r="AF33" s="144" t="s">
        <v>366</v>
      </c>
      <c r="AG33" s="12" t="s">
        <v>9</v>
      </c>
      <c r="AH33" s="184" t="s">
        <v>5</v>
      </c>
      <c r="AI33" s="184" t="s">
        <v>6</v>
      </c>
      <c r="AJ33" s="151" t="s">
        <v>415</v>
      </c>
      <c r="AK33" s="184" t="s">
        <v>6</v>
      </c>
      <c r="AL33" s="184" t="s">
        <v>7</v>
      </c>
      <c r="AM33" s="184" t="s">
        <v>8</v>
      </c>
      <c r="AN33" s="144" t="s">
        <v>366</v>
      </c>
      <c r="AO33" s="12" t="s">
        <v>9</v>
      </c>
      <c r="AP33" s="184" t="s">
        <v>5</v>
      </c>
      <c r="AQ33" s="184" t="s">
        <v>6</v>
      </c>
      <c r="AR33" s="151" t="s">
        <v>415</v>
      </c>
      <c r="AS33" s="184" t="s">
        <v>6</v>
      </c>
      <c r="AT33" s="184" t="s">
        <v>7</v>
      </c>
      <c r="AU33" s="184" t="s">
        <v>8</v>
      </c>
      <c r="AV33" s="144" t="s">
        <v>366</v>
      </c>
      <c r="AW33" s="12" t="s">
        <v>9</v>
      </c>
      <c r="AX33" s="184" t="s">
        <v>5</v>
      </c>
      <c r="AY33" s="184" t="s">
        <v>6</v>
      </c>
      <c r="AZ33" s="151" t="s">
        <v>415</v>
      </c>
      <c r="BA33" s="184" t="s">
        <v>6</v>
      </c>
      <c r="BB33" s="184" t="s">
        <v>7</v>
      </c>
      <c r="BC33" s="184" t="s">
        <v>8</v>
      </c>
      <c r="BD33" s="144" t="s">
        <v>366</v>
      </c>
      <c r="BE33" s="12" t="s">
        <v>9</v>
      </c>
      <c r="BF33" s="184" t="s">
        <v>5</v>
      </c>
      <c r="BG33" s="184" t="s">
        <v>6</v>
      </c>
      <c r="BH33" s="151" t="s">
        <v>415</v>
      </c>
      <c r="BI33" s="184" t="s">
        <v>6</v>
      </c>
      <c r="BJ33" s="184" t="s">
        <v>7</v>
      </c>
      <c r="BK33" s="184" t="s">
        <v>8</v>
      </c>
      <c r="BL33" s="144" t="s">
        <v>366</v>
      </c>
      <c r="BM33" s="12" t="s">
        <v>9</v>
      </c>
      <c r="BN33" s="184" t="s">
        <v>5</v>
      </c>
      <c r="BO33" s="184" t="s">
        <v>6</v>
      </c>
      <c r="BP33" s="151" t="s">
        <v>415</v>
      </c>
      <c r="BQ33" s="184" t="s">
        <v>6</v>
      </c>
      <c r="BR33" s="184" t="s">
        <v>10</v>
      </c>
      <c r="BS33" s="184" t="s">
        <v>8</v>
      </c>
      <c r="BT33" s="144" t="s">
        <v>366</v>
      </c>
      <c r="BU33" s="12" t="s">
        <v>9</v>
      </c>
    </row>
    <row r="34" spans="1:73" x14ac:dyDescent="0.25">
      <c r="A34" s="18" t="s">
        <v>11</v>
      </c>
      <c r="B34" s="18" t="s">
        <v>12</v>
      </c>
      <c r="C34" s="19" t="s">
        <v>13</v>
      </c>
      <c r="D34" s="19" t="s">
        <v>14</v>
      </c>
      <c r="E34" s="19" t="s">
        <v>61</v>
      </c>
      <c r="F34" s="44"/>
      <c r="G34" s="167"/>
      <c r="H34" s="167"/>
      <c r="I34" s="167"/>
      <c r="J34" s="167"/>
      <c r="K34" s="167"/>
      <c r="L34" s="167"/>
      <c r="M34" s="167"/>
      <c r="N34" s="169"/>
      <c r="O34" s="170"/>
      <c r="P34" s="167"/>
      <c r="Q34" s="167"/>
      <c r="R34" s="167"/>
      <c r="S34" s="167"/>
      <c r="T34" s="167"/>
      <c r="U34" s="167"/>
      <c r="V34" s="167"/>
      <c r="W34" s="169"/>
      <c r="X34" s="170"/>
      <c r="Y34" s="197"/>
      <c r="Z34" s="167"/>
      <c r="AA34" s="167"/>
      <c r="AB34" s="167"/>
      <c r="AC34" s="167"/>
      <c r="AD34" s="167"/>
      <c r="AE34" s="167"/>
      <c r="AF34" s="169"/>
      <c r="AG34" s="170"/>
      <c r="AH34" s="167"/>
      <c r="AI34" s="167"/>
      <c r="AJ34" s="167"/>
      <c r="AK34" s="167"/>
      <c r="AL34" s="167"/>
      <c r="AM34" s="167"/>
      <c r="AN34" s="169"/>
      <c r="AO34" s="170"/>
      <c r="AP34" s="167"/>
      <c r="AQ34" s="167"/>
      <c r="AR34" s="167"/>
      <c r="AS34" s="167"/>
      <c r="AT34" s="167"/>
      <c r="AU34" s="167"/>
      <c r="AV34" s="169"/>
      <c r="AW34" s="170"/>
      <c r="AX34" s="167"/>
      <c r="AY34" s="167"/>
      <c r="AZ34" s="167"/>
      <c r="BA34" s="167"/>
      <c r="BB34" s="167"/>
      <c r="BC34" s="167"/>
      <c r="BD34" s="169"/>
      <c r="BE34" s="170"/>
      <c r="BF34" s="167"/>
      <c r="BG34" s="167"/>
      <c r="BH34" s="167"/>
      <c r="BI34" s="167"/>
      <c r="BJ34" s="167"/>
      <c r="BK34" s="167"/>
      <c r="BL34" s="169"/>
      <c r="BM34" s="170"/>
      <c r="BN34" s="167"/>
      <c r="BO34" s="167"/>
      <c r="BP34" s="167"/>
      <c r="BQ34" s="167"/>
      <c r="BR34" s="167"/>
      <c r="BS34" s="167"/>
      <c r="BT34" s="169"/>
      <c r="BU34" s="170"/>
    </row>
    <row r="35" spans="1:73" x14ac:dyDescent="0.25">
      <c r="A35" s="24" t="s">
        <v>234</v>
      </c>
      <c r="B35" s="25" t="s">
        <v>231</v>
      </c>
      <c r="C35" s="26" t="s">
        <v>232</v>
      </c>
      <c r="D35" s="26" t="s">
        <v>235</v>
      </c>
      <c r="E35" s="26"/>
      <c r="F35" s="101">
        <f>O35+X35+AG35+AO35+AW35+BE35+BM35+BU35</f>
        <v>40</v>
      </c>
      <c r="G35" s="172">
        <v>8</v>
      </c>
      <c r="H35" s="172">
        <v>0</v>
      </c>
      <c r="I35" s="172">
        <v>81.06</v>
      </c>
      <c r="J35" s="172"/>
      <c r="K35" s="172"/>
      <c r="L35" s="172"/>
      <c r="M35" s="172">
        <f>G35+H35</f>
        <v>8</v>
      </c>
      <c r="N35" s="174" t="s">
        <v>397</v>
      </c>
      <c r="O35" s="138">
        <v>20</v>
      </c>
      <c r="P35" s="172">
        <v>8</v>
      </c>
      <c r="Q35" s="172">
        <v>0</v>
      </c>
      <c r="R35" s="172">
        <v>74</v>
      </c>
      <c r="S35" s="172"/>
      <c r="T35" s="172"/>
      <c r="U35" s="172"/>
      <c r="V35" s="172">
        <f>P35+Q35</f>
        <v>8</v>
      </c>
      <c r="W35" s="174"/>
      <c r="X35" s="138">
        <v>20</v>
      </c>
      <c r="Y35" s="198"/>
      <c r="Z35" s="172"/>
      <c r="AA35" s="172"/>
      <c r="AB35" s="172"/>
      <c r="AC35" s="172"/>
      <c r="AD35" s="172"/>
      <c r="AE35" s="172">
        <f>Y35+Z35</f>
        <v>0</v>
      </c>
      <c r="AF35" s="174"/>
      <c r="AG35" s="138"/>
      <c r="AH35" s="172"/>
      <c r="AI35" s="172"/>
      <c r="AJ35" s="172"/>
      <c r="AK35" s="172"/>
      <c r="AL35" s="172"/>
      <c r="AM35" s="172">
        <f>AH35+AI35</f>
        <v>0</v>
      </c>
      <c r="AN35" s="174"/>
      <c r="AO35" s="138"/>
      <c r="AP35" s="172"/>
      <c r="AQ35" s="172"/>
      <c r="AR35" s="172"/>
      <c r="AS35" s="172"/>
      <c r="AT35" s="172"/>
      <c r="AU35" s="172">
        <f>AP35+AQ35</f>
        <v>0</v>
      </c>
      <c r="AV35" s="174"/>
      <c r="AW35" s="138"/>
      <c r="AX35" s="172"/>
      <c r="AY35" s="172"/>
      <c r="AZ35" s="172"/>
      <c r="BA35" s="172"/>
      <c r="BB35" s="172"/>
      <c r="BC35" s="172">
        <f>AX35+AY35</f>
        <v>0</v>
      </c>
      <c r="BD35" s="174"/>
      <c r="BE35" s="138"/>
      <c r="BF35" s="172"/>
      <c r="BG35" s="172"/>
      <c r="BH35" s="172"/>
      <c r="BI35" s="172"/>
      <c r="BJ35" s="172"/>
      <c r="BK35" s="172">
        <f>BF35+BG35</f>
        <v>0</v>
      </c>
      <c r="BL35" s="174"/>
      <c r="BM35" s="138"/>
      <c r="BN35" s="172"/>
      <c r="BO35" s="172"/>
      <c r="BP35" s="172"/>
      <c r="BQ35" s="172"/>
      <c r="BR35" s="172"/>
      <c r="BS35" s="172">
        <f>BN35+BO35</f>
        <v>0</v>
      </c>
      <c r="BT35" s="174"/>
      <c r="BU35" s="138"/>
    </row>
    <row r="36" spans="1:73" x14ac:dyDescent="0.25">
      <c r="A36" s="24"/>
      <c r="B36" s="25"/>
      <c r="C36" s="25"/>
      <c r="D36" s="26"/>
      <c r="E36" s="26"/>
      <c r="F36" s="101">
        <f>O36+X36+AG36+AO36+AW36+BE36+BM36+BU36</f>
        <v>0</v>
      </c>
      <c r="G36" s="172"/>
      <c r="H36" s="172"/>
      <c r="I36" s="172"/>
      <c r="J36" s="172"/>
      <c r="K36" s="172"/>
      <c r="L36" s="172"/>
      <c r="M36" s="172">
        <f>G36+H36</f>
        <v>0</v>
      </c>
      <c r="N36" s="174"/>
      <c r="O36" s="138"/>
      <c r="P36" s="172"/>
      <c r="Q36" s="172"/>
      <c r="R36" s="172"/>
      <c r="S36" s="172"/>
      <c r="T36" s="172"/>
      <c r="U36" s="172"/>
      <c r="V36" s="172">
        <f>P36+Q36</f>
        <v>0</v>
      </c>
      <c r="W36" s="174"/>
      <c r="X36" s="138"/>
      <c r="Y36" s="198"/>
      <c r="Z36" s="172"/>
      <c r="AA36" s="172"/>
      <c r="AB36" s="172"/>
      <c r="AC36" s="172"/>
      <c r="AD36" s="172"/>
      <c r="AE36" s="172">
        <f>Y36+Z36</f>
        <v>0</v>
      </c>
      <c r="AF36" s="174"/>
      <c r="AG36" s="138"/>
      <c r="AH36" s="172"/>
      <c r="AI36" s="172"/>
      <c r="AJ36" s="172"/>
      <c r="AK36" s="172"/>
      <c r="AL36" s="172"/>
      <c r="AM36" s="172">
        <f>AH36+AI36</f>
        <v>0</v>
      </c>
      <c r="AN36" s="174"/>
      <c r="AO36" s="138"/>
      <c r="AP36" s="172"/>
      <c r="AQ36" s="172"/>
      <c r="AR36" s="172"/>
      <c r="AS36" s="172"/>
      <c r="AT36" s="172"/>
      <c r="AU36" s="172">
        <f>AP36+AQ36</f>
        <v>0</v>
      </c>
      <c r="AV36" s="174"/>
      <c r="AW36" s="138"/>
      <c r="AX36" s="172"/>
      <c r="AY36" s="172"/>
      <c r="AZ36" s="172"/>
      <c r="BA36" s="172"/>
      <c r="BB36" s="172"/>
      <c r="BC36" s="172">
        <f>AX36+AY36</f>
        <v>0</v>
      </c>
      <c r="BD36" s="174"/>
      <c r="BE36" s="138"/>
      <c r="BF36" s="172"/>
      <c r="BG36" s="172"/>
      <c r="BH36" s="172"/>
      <c r="BI36" s="172"/>
      <c r="BJ36" s="172"/>
      <c r="BK36" s="172">
        <f>BF36+BG36</f>
        <v>0</v>
      </c>
      <c r="BL36" s="174"/>
      <c r="BM36" s="138"/>
      <c r="BN36" s="172"/>
      <c r="BO36" s="172"/>
      <c r="BP36" s="172"/>
      <c r="BQ36" s="172"/>
      <c r="BR36" s="172"/>
      <c r="BS36" s="172">
        <f>BN36+BO36</f>
        <v>0</v>
      </c>
      <c r="BT36" s="174"/>
      <c r="BU36" s="138"/>
    </row>
    <row r="37" spans="1:73" x14ac:dyDescent="0.25">
      <c r="A37" s="22"/>
      <c r="B37" s="22"/>
      <c r="C37" s="22"/>
      <c r="D37" s="23"/>
      <c r="E37" s="23"/>
      <c r="F37" s="101">
        <f>O37+X37+AG37+AO37+AW37+BE37+BM37+BU37</f>
        <v>0</v>
      </c>
      <c r="G37" s="172"/>
      <c r="H37" s="172"/>
      <c r="I37" s="172"/>
      <c r="J37" s="172"/>
      <c r="K37" s="172"/>
      <c r="L37" s="172"/>
      <c r="M37" s="172">
        <f>G37+H37</f>
        <v>0</v>
      </c>
      <c r="N37" s="174"/>
      <c r="O37" s="138"/>
      <c r="P37" s="172"/>
      <c r="Q37" s="172"/>
      <c r="R37" s="172"/>
      <c r="S37" s="172"/>
      <c r="T37" s="172"/>
      <c r="U37" s="172"/>
      <c r="V37" s="172">
        <f>P37+Q37</f>
        <v>0</v>
      </c>
      <c r="W37" s="174"/>
      <c r="X37" s="138"/>
      <c r="Y37" s="198"/>
      <c r="Z37" s="172"/>
      <c r="AA37" s="172"/>
      <c r="AB37" s="172"/>
      <c r="AC37" s="172"/>
      <c r="AD37" s="172"/>
      <c r="AE37" s="172">
        <f>Y37+Z37</f>
        <v>0</v>
      </c>
      <c r="AF37" s="174"/>
      <c r="AG37" s="138"/>
      <c r="AH37" s="172"/>
      <c r="AI37" s="172"/>
      <c r="AJ37" s="172"/>
      <c r="AK37" s="172"/>
      <c r="AL37" s="172"/>
      <c r="AM37" s="172">
        <f>AH37+AI37</f>
        <v>0</v>
      </c>
      <c r="AN37" s="174"/>
      <c r="AO37" s="138"/>
      <c r="AP37" s="172"/>
      <c r="AQ37" s="172"/>
      <c r="AR37" s="172"/>
      <c r="AS37" s="172"/>
      <c r="AT37" s="172"/>
      <c r="AU37" s="172">
        <f>AP37+AQ37</f>
        <v>0</v>
      </c>
      <c r="AV37" s="174"/>
      <c r="AW37" s="138"/>
      <c r="AX37" s="172"/>
      <c r="AY37" s="172"/>
      <c r="AZ37" s="172"/>
      <c r="BA37" s="172"/>
      <c r="BB37" s="172"/>
      <c r="BC37" s="172">
        <f>AX37+AY37</f>
        <v>0</v>
      </c>
      <c r="BD37" s="174"/>
      <c r="BE37" s="138"/>
      <c r="BF37" s="172"/>
      <c r="BG37" s="172"/>
      <c r="BH37" s="172"/>
      <c r="BI37" s="172"/>
      <c r="BJ37" s="172"/>
      <c r="BK37" s="172">
        <f>BF37+BG37</f>
        <v>0</v>
      </c>
      <c r="BL37" s="174"/>
      <c r="BM37" s="138"/>
      <c r="BN37" s="172"/>
      <c r="BO37" s="172"/>
      <c r="BP37" s="172"/>
      <c r="BQ37" s="172"/>
      <c r="BR37" s="172"/>
      <c r="BS37" s="172">
        <f>BN37+BO37</f>
        <v>0</v>
      </c>
      <c r="BT37" s="174"/>
      <c r="BU37" s="138"/>
    </row>
    <row r="38" spans="1:73" ht="16.5" thickBot="1" x14ac:dyDescent="0.3">
      <c r="A38" s="22"/>
      <c r="B38" s="22"/>
      <c r="C38" s="22"/>
      <c r="D38" s="23"/>
      <c r="E38" s="23"/>
      <c r="F38" s="101">
        <f>O38+X38+AG38+AO38+AW38+BE38+BM38+BU38</f>
        <v>0</v>
      </c>
      <c r="G38" s="172"/>
      <c r="H38" s="172"/>
      <c r="I38" s="172"/>
      <c r="J38" s="172"/>
      <c r="K38" s="172"/>
      <c r="L38" s="172"/>
      <c r="M38" s="172">
        <f>G38+H38</f>
        <v>0</v>
      </c>
      <c r="N38" s="174"/>
      <c r="O38" s="139"/>
      <c r="P38" s="172"/>
      <c r="Q38" s="172"/>
      <c r="R38" s="172"/>
      <c r="S38" s="172"/>
      <c r="T38" s="172"/>
      <c r="U38" s="172"/>
      <c r="V38" s="172">
        <f>P38+Q38</f>
        <v>0</v>
      </c>
      <c r="W38" s="174"/>
      <c r="X38" s="139"/>
      <c r="Y38" s="198"/>
      <c r="Z38" s="172"/>
      <c r="AA38" s="172"/>
      <c r="AB38" s="172"/>
      <c r="AC38" s="172"/>
      <c r="AD38" s="172"/>
      <c r="AE38" s="172">
        <f>Y38+Z38</f>
        <v>0</v>
      </c>
      <c r="AF38" s="174"/>
      <c r="AG38" s="139"/>
      <c r="AH38" s="172"/>
      <c r="AI38" s="172"/>
      <c r="AJ38" s="172"/>
      <c r="AK38" s="172"/>
      <c r="AL38" s="172"/>
      <c r="AM38" s="172">
        <f>AH38+AI38</f>
        <v>0</v>
      </c>
      <c r="AN38" s="174"/>
      <c r="AO38" s="139"/>
      <c r="AP38" s="172"/>
      <c r="AQ38" s="172"/>
      <c r="AR38" s="172"/>
      <c r="AS38" s="172"/>
      <c r="AT38" s="172"/>
      <c r="AU38" s="172">
        <f>AP38+AQ38</f>
        <v>0</v>
      </c>
      <c r="AV38" s="174"/>
      <c r="AW38" s="139"/>
      <c r="AX38" s="172"/>
      <c r="AY38" s="172"/>
      <c r="AZ38" s="172"/>
      <c r="BA38" s="172"/>
      <c r="BB38" s="172"/>
      <c r="BC38" s="172">
        <f>AX38+AY38</f>
        <v>0</v>
      </c>
      <c r="BD38" s="174"/>
      <c r="BE38" s="139"/>
      <c r="BF38" s="172"/>
      <c r="BG38" s="172"/>
      <c r="BH38" s="172"/>
      <c r="BI38" s="172"/>
      <c r="BJ38" s="172"/>
      <c r="BK38" s="172">
        <f>BF38+BG38</f>
        <v>0</v>
      </c>
      <c r="BL38" s="174"/>
      <c r="BM38" s="139"/>
      <c r="BN38" s="172"/>
      <c r="BO38" s="172"/>
      <c r="BP38" s="172"/>
      <c r="BQ38" s="172"/>
      <c r="BR38" s="172"/>
      <c r="BS38" s="172">
        <f>BN38+BO38</f>
        <v>0</v>
      </c>
      <c r="BT38" s="174"/>
      <c r="BU38" s="139"/>
    </row>
    <row r="40" spans="1:73" ht="16.5" thickBot="1" x14ac:dyDescent="0.3"/>
    <row r="41" spans="1:73" s="17" customFormat="1" ht="63" x14ac:dyDescent="0.25">
      <c r="A41" s="222" t="s">
        <v>17</v>
      </c>
      <c r="B41" s="223"/>
      <c r="C41" s="223"/>
      <c r="D41" s="223"/>
      <c r="E41" s="224"/>
      <c r="F41" s="142" t="s">
        <v>4</v>
      </c>
      <c r="G41" s="186" t="s">
        <v>5</v>
      </c>
      <c r="H41" s="184" t="s">
        <v>6</v>
      </c>
      <c r="I41" s="184" t="s">
        <v>7</v>
      </c>
      <c r="J41" s="151" t="s">
        <v>415</v>
      </c>
      <c r="K41" s="184" t="s">
        <v>6</v>
      </c>
      <c r="L41" s="184" t="s">
        <v>7</v>
      </c>
      <c r="M41" s="151" t="s">
        <v>8</v>
      </c>
      <c r="N41" s="144" t="s">
        <v>366</v>
      </c>
      <c r="O41" s="12" t="s">
        <v>9</v>
      </c>
      <c r="P41" s="186" t="s">
        <v>5</v>
      </c>
      <c r="Q41" s="184" t="s">
        <v>6</v>
      </c>
      <c r="R41" s="184" t="s">
        <v>7</v>
      </c>
      <c r="S41" s="151" t="s">
        <v>415</v>
      </c>
      <c r="T41" s="184" t="s">
        <v>6</v>
      </c>
      <c r="U41" s="184" t="s">
        <v>7</v>
      </c>
      <c r="V41" s="184" t="s">
        <v>8</v>
      </c>
      <c r="W41" s="144" t="s">
        <v>366</v>
      </c>
      <c r="X41" s="12" t="s">
        <v>9</v>
      </c>
      <c r="Y41" s="196" t="s">
        <v>396</v>
      </c>
      <c r="Z41" s="184" t="s">
        <v>6</v>
      </c>
      <c r="AA41" s="151" t="s">
        <v>7</v>
      </c>
      <c r="AB41" s="151" t="s">
        <v>415</v>
      </c>
      <c r="AC41" s="184" t="s">
        <v>6</v>
      </c>
      <c r="AD41" s="184" t="s">
        <v>7</v>
      </c>
      <c r="AE41" s="151" t="s">
        <v>8</v>
      </c>
      <c r="AF41" s="144" t="s">
        <v>366</v>
      </c>
      <c r="AG41" s="12" t="s">
        <v>9</v>
      </c>
      <c r="AH41" s="186" t="s">
        <v>5</v>
      </c>
      <c r="AI41" s="184" t="s">
        <v>6</v>
      </c>
      <c r="AJ41" s="151" t="s">
        <v>415</v>
      </c>
      <c r="AK41" s="184" t="s">
        <v>6</v>
      </c>
      <c r="AL41" s="184" t="s">
        <v>7</v>
      </c>
      <c r="AM41" s="151" t="s">
        <v>8</v>
      </c>
      <c r="AN41" s="144" t="s">
        <v>366</v>
      </c>
      <c r="AO41" s="12" t="s">
        <v>9</v>
      </c>
      <c r="AP41" s="186" t="s">
        <v>5</v>
      </c>
      <c r="AQ41" s="184" t="s">
        <v>6</v>
      </c>
      <c r="AR41" s="151" t="s">
        <v>415</v>
      </c>
      <c r="AS41" s="184" t="s">
        <v>6</v>
      </c>
      <c r="AT41" s="184" t="s">
        <v>7</v>
      </c>
      <c r="AU41" s="151" t="s">
        <v>8</v>
      </c>
      <c r="AV41" s="144" t="s">
        <v>366</v>
      </c>
      <c r="AW41" s="12" t="s">
        <v>9</v>
      </c>
      <c r="AX41" s="186" t="s">
        <v>5</v>
      </c>
      <c r="AY41" s="184" t="s">
        <v>6</v>
      </c>
      <c r="AZ41" s="151" t="s">
        <v>415</v>
      </c>
      <c r="BA41" s="184" t="s">
        <v>6</v>
      </c>
      <c r="BB41" s="184" t="s">
        <v>7</v>
      </c>
      <c r="BC41" s="151" t="s">
        <v>8</v>
      </c>
      <c r="BD41" s="144" t="s">
        <v>366</v>
      </c>
      <c r="BE41" s="12" t="s">
        <v>9</v>
      </c>
      <c r="BF41" s="186" t="s">
        <v>5</v>
      </c>
      <c r="BG41" s="184" t="s">
        <v>6</v>
      </c>
      <c r="BH41" s="151" t="s">
        <v>415</v>
      </c>
      <c r="BI41" s="184" t="s">
        <v>6</v>
      </c>
      <c r="BJ41" s="184" t="s">
        <v>7</v>
      </c>
      <c r="BK41" s="151" t="s">
        <v>8</v>
      </c>
      <c r="BL41" s="144" t="s">
        <v>366</v>
      </c>
      <c r="BM41" s="12" t="s">
        <v>9</v>
      </c>
      <c r="BN41" s="186" t="s">
        <v>5</v>
      </c>
      <c r="BO41" s="184" t="s">
        <v>6</v>
      </c>
      <c r="BP41" s="151" t="s">
        <v>415</v>
      </c>
      <c r="BQ41" s="184" t="s">
        <v>6</v>
      </c>
      <c r="BR41" s="184" t="s">
        <v>10</v>
      </c>
      <c r="BS41" s="184" t="s">
        <v>8</v>
      </c>
      <c r="BT41" s="144" t="s">
        <v>366</v>
      </c>
      <c r="BU41" s="12" t="s">
        <v>9</v>
      </c>
    </row>
    <row r="42" spans="1:73" x14ac:dyDescent="0.25">
      <c r="A42" s="18" t="s">
        <v>11</v>
      </c>
      <c r="B42" s="18" t="s">
        <v>12</v>
      </c>
      <c r="C42" s="19" t="s">
        <v>13</v>
      </c>
      <c r="D42" s="19" t="s">
        <v>14</v>
      </c>
      <c r="E42" s="19" t="s">
        <v>61</v>
      </c>
      <c r="F42" s="44"/>
      <c r="G42" s="166"/>
      <c r="H42" s="167"/>
      <c r="I42" s="167"/>
      <c r="J42" s="168"/>
      <c r="K42" s="168"/>
      <c r="L42" s="168"/>
      <c r="M42" s="168"/>
      <c r="N42" s="169"/>
      <c r="O42" s="170"/>
      <c r="P42" s="166"/>
      <c r="Q42" s="167"/>
      <c r="R42" s="167"/>
      <c r="S42" s="168"/>
      <c r="T42" s="168"/>
      <c r="U42" s="168"/>
      <c r="V42" s="168"/>
      <c r="W42" s="169"/>
      <c r="X42" s="170"/>
      <c r="Y42" s="197"/>
      <c r="Z42" s="167"/>
      <c r="AA42" s="168"/>
      <c r="AB42" s="168"/>
      <c r="AC42" s="168"/>
      <c r="AD42" s="167"/>
      <c r="AE42" s="168"/>
      <c r="AF42" s="169"/>
      <c r="AG42" s="170"/>
      <c r="AH42" s="166"/>
      <c r="AI42" s="167"/>
      <c r="AJ42" s="168"/>
      <c r="AK42" s="168"/>
      <c r="AL42" s="167"/>
      <c r="AM42" s="168"/>
      <c r="AN42" s="169"/>
      <c r="AO42" s="170"/>
      <c r="AP42" s="166"/>
      <c r="AQ42" s="167"/>
      <c r="AR42" s="168"/>
      <c r="AS42" s="168"/>
      <c r="AT42" s="167"/>
      <c r="AU42" s="168"/>
      <c r="AV42" s="169"/>
      <c r="AW42" s="170"/>
      <c r="AX42" s="166"/>
      <c r="AY42" s="167"/>
      <c r="AZ42" s="168"/>
      <c r="BA42" s="168"/>
      <c r="BB42" s="167"/>
      <c r="BC42" s="168"/>
      <c r="BD42" s="169"/>
      <c r="BE42" s="170"/>
      <c r="BF42" s="166"/>
      <c r="BG42" s="167"/>
      <c r="BH42" s="168"/>
      <c r="BI42" s="168"/>
      <c r="BJ42" s="167"/>
      <c r="BK42" s="168"/>
      <c r="BL42" s="169"/>
      <c r="BM42" s="170"/>
      <c r="BN42" s="166"/>
      <c r="BO42" s="166"/>
      <c r="BP42" s="168"/>
      <c r="BQ42" s="168"/>
      <c r="BR42" s="167"/>
      <c r="BS42" s="168"/>
      <c r="BT42" s="169"/>
      <c r="BU42" s="170"/>
    </row>
    <row r="43" spans="1:73" x14ac:dyDescent="0.25">
      <c r="A43" s="25" t="s">
        <v>188</v>
      </c>
      <c r="B43" s="25" t="s">
        <v>189</v>
      </c>
      <c r="C43" s="26" t="s">
        <v>190</v>
      </c>
      <c r="D43" s="25" t="s">
        <v>191</v>
      </c>
      <c r="E43" s="26"/>
      <c r="F43" s="101">
        <f t="shared" ref="F43:F57" si="19">O43+X43+AG43+AO43+AW43+BE43+BM43+BU43</f>
        <v>0</v>
      </c>
      <c r="G43" s="171"/>
      <c r="H43" s="172"/>
      <c r="I43" s="172"/>
      <c r="J43" s="173"/>
      <c r="K43" s="173"/>
      <c r="L43" s="173"/>
      <c r="M43" s="173">
        <f t="shared" ref="M43:M54" si="20">J43+K43</f>
        <v>0</v>
      </c>
      <c r="N43" s="174"/>
      <c r="O43" s="138"/>
      <c r="P43" s="171"/>
      <c r="Q43" s="172"/>
      <c r="R43" s="172"/>
      <c r="S43" s="173"/>
      <c r="T43" s="173"/>
      <c r="U43" s="173"/>
      <c r="V43" s="173">
        <f t="shared" ref="V43:V57" si="21">P43+Q43</f>
        <v>0</v>
      </c>
      <c r="W43" s="174"/>
      <c r="X43" s="138"/>
      <c r="Y43" s="198"/>
      <c r="Z43" s="172"/>
      <c r="AA43" s="173"/>
      <c r="AB43" s="173"/>
      <c r="AC43" s="173"/>
      <c r="AD43" s="172"/>
      <c r="AE43" s="173">
        <f>Y43+Z43</f>
        <v>0</v>
      </c>
      <c r="AF43" s="174"/>
      <c r="AG43" s="138"/>
      <c r="AH43" s="171"/>
      <c r="AI43" s="172"/>
      <c r="AJ43" s="173"/>
      <c r="AK43" s="173"/>
      <c r="AL43" s="172"/>
      <c r="AM43" s="173">
        <f t="shared" ref="AM43:AM57" si="22">AH43+AI43</f>
        <v>0</v>
      </c>
      <c r="AN43" s="174"/>
      <c r="AO43" s="138"/>
      <c r="AP43" s="171"/>
      <c r="AQ43" s="172"/>
      <c r="AR43" s="173"/>
      <c r="AS43" s="173"/>
      <c r="AT43" s="172"/>
      <c r="AU43" s="173">
        <f t="shared" ref="AU43:AU57" si="23">AP43+AQ43</f>
        <v>0</v>
      </c>
      <c r="AV43" s="174"/>
      <c r="AW43" s="138"/>
      <c r="AX43" s="171"/>
      <c r="AY43" s="172"/>
      <c r="AZ43" s="173"/>
      <c r="BA43" s="173"/>
      <c r="BB43" s="172"/>
      <c r="BC43" s="173">
        <f t="shared" ref="BC43:BC57" si="24">AX43+AY43</f>
        <v>0</v>
      </c>
      <c r="BD43" s="174"/>
      <c r="BE43" s="138"/>
      <c r="BF43" s="171"/>
      <c r="BG43" s="172"/>
      <c r="BH43" s="173"/>
      <c r="BI43" s="173"/>
      <c r="BJ43" s="172"/>
      <c r="BK43" s="173">
        <f t="shared" ref="BK43:BK57" si="25">BF43+BG43</f>
        <v>0</v>
      </c>
      <c r="BL43" s="174"/>
      <c r="BM43" s="138"/>
      <c r="BN43" s="171"/>
      <c r="BO43" s="171"/>
      <c r="BP43" s="173"/>
      <c r="BQ43" s="173"/>
      <c r="BR43" s="172"/>
      <c r="BS43" s="173">
        <f t="shared" ref="BS43:BS57" si="26">BN43+BO43</f>
        <v>0</v>
      </c>
      <c r="BT43" s="174"/>
      <c r="BU43" s="138"/>
    </row>
    <row r="44" spans="1:73" x14ac:dyDescent="0.25">
      <c r="A44" s="25" t="s">
        <v>188</v>
      </c>
      <c r="B44" s="25" t="s">
        <v>189</v>
      </c>
      <c r="C44" s="26" t="s">
        <v>190</v>
      </c>
      <c r="D44" s="25" t="s">
        <v>192</v>
      </c>
      <c r="E44" s="26"/>
      <c r="F44" s="101">
        <f t="shared" si="19"/>
        <v>0</v>
      </c>
      <c r="G44" s="171"/>
      <c r="H44" s="172"/>
      <c r="I44" s="172"/>
      <c r="J44" s="173"/>
      <c r="K44" s="173"/>
      <c r="L44" s="173"/>
      <c r="M44" s="173">
        <f t="shared" si="20"/>
        <v>0</v>
      </c>
      <c r="N44" s="174"/>
      <c r="O44" s="138"/>
      <c r="P44" s="171"/>
      <c r="Q44" s="172"/>
      <c r="R44" s="172"/>
      <c r="S44" s="173"/>
      <c r="T44" s="173"/>
      <c r="U44" s="173"/>
      <c r="V44" s="173">
        <f t="shared" si="21"/>
        <v>0</v>
      </c>
      <c r="W44" s="174"/>
      <c r="X44" s="138"/>
      <c r="Y44" s="198"/>
      <c r="Z44" s="172"/>
      <c r="AA44" s="173"/>
      <c r="AB44" s="173"/>
      <c r="AC44" s="173"/>
      <c r="AD44" s="172"/>
      <c r="AE44" s="173">
        <f>Y44+Z44</f>
        <v>0</v>
      </c>
      <c r="AF44" s="174"/>
      <c r="AG44" s="138"/>
      <c r="AH44" s="171"/>
      <c r="AI44" s="172"/>
      <c r="AJ44" s="173"/>
      <c r="AK44" s="173"/>
      <c r="AL44" s="172"/>
      <c r="AM44" s="173">
        <f t="shared" si="22"/>
        <v>0</v>
      </c>
      <c r="AN44" s="174"/>
      <c r="AO44" s="138"/>
      <c r="AP44" s="171"/>
      <c r="AQ44" s="172"/>
      <c r="AR44" s="173"/>
      <c r="AS44" s="173"/>
      <c r="AT44" s="172"/>
      <c r="AU44" s="173">
        <f t="shared" si="23"/>
        <v>0</v>
      </c>
      <c r="AV44" s="174"/>
      <c r="AW44" s="138"/>
      <c r="AX44" s="171"/>
      <c r="AY44" s="172"/>
      <c r="AZ44" s="173"/>
      <c r="BA44" s="173"/>
      <c r="BB44" s="172"/>
      <c r="BC44" s="173">
        <f t="shared" si="24"/>
        <v>0</v>
      </c>
      <c r="BD44" s="174"/>
      <c r="BE44" s="138"/>
      <c r="BF44" s="171"/>
      <c r="BG44" s="172"/>
      <c r="BH44" s="173"/>
      <c r="BI44" s="173"/>
      <c r="BJ44" s="172"/>
      <c r="BK44" s="173">
        <f t="shared" si="25"/>
        <v>0</v>
      </c>
      <c r="BL44" s="174"/>
      <c r="BM44" s="138"/>
      <c r="BN44" s="171"/>
      <c r="BO44" s="171"/>
      <c r="BP44" s="173"/>
      <c r="BQ44" s="173"/>
      <c r="BR44" s="172"/>
      <c r="BS44" s="173">
        <f t="shared" si="26"/>
        <v>0</v>
      </c>
      <c r="BT44" s="174"/>
      <c r="BU44" s="138"/>
    </row>
    <row r="45" spans="1:73" x14ac:dyDescent="0.25">
      <c r="A45" s="25" t="s">
        <v>194</v>
      </c>
      <c r="B45" s="25" t="s">
        <v>195</v>
      </c>
      <c r="C45" s="26" t="s">
        <v>196</v>
      </c>
      <c r="D45" s="25" t="s">
        <v>197</v>
      </c>
      <c r="E45" s="23"/>
      <c r="F45" s="101">
        <f t="shared" si="19"/>
        <v>0</v>
      </c>
      <c r="G45" s="171"/>
      <c r="H45" s="172"/>
      <c r="I45" s="172"/>
      <c r="J45" s="173"/>
      <c r="K45" s="173"/>
      <c r="L45" s="173"/>
      <c r="M45" s="173">
        <f t="shared" si="20"/>
        <v>0</v>
      </c>
      <c r="N45" s="174"/>
      <c r="O45" s="138"/>
      <c r="P45" s="171"/>
      <c r="Q45" s="172"/>
      <c r="R45" s="172"/>
      <c r="S45" s="173"/>
      <c r="T45" s="173"/>
      <c r="U45" s="173"/>
      <c r="V45" s="173">
        <f t="shared" si="21"/>
        <v>0</v>
      </c>
      <c r="W45" s="174"/>
      <c r="X45" s="138"/>
      <c r="Y45" s="198"/>
      <c r="Z45" s="172"/>
      <c r="AA45" s="173"/>
      <c r="AB45" s="173"/>
      <c r="AC45" s="173"/>
      <c r="AD45" s="172"/>
      <c r="AE45" s="173">
        <f>Y45+Z45</f>
        <v>0</v>
      </c>
      <c r="AF45" s="174"/>
      <c r="AG45" s="138"/>
      <c r="AH45" s="171"/>
      <c r="AI45" s="172"/>
      <c r="AJ45" s="173"/>
      <c r="AK45" s="173"/>
      <c r="AL45" s="172"/>
      <c r="AM45" s="173">
        <f t="shared" si="22"/>
        <v>0</v>
      </c>
      <c r="AN45" s="174"/>
      <c r="AO45" s="138"/>
      <c r="AP45" s="171"/>
      <c r="AQ45" s="172"/>
      <c r="AR45" s="173"/>
      <c r="AS45" s="173"/>
      <c r="AT45" s="172"/>
      <c r="AU45" s="173">
        <f t="shared" si="23"/>
        <v>0</v>
      </c>
      <c r="AV45" s="174"/>
      <c r="AW45" s="138"/>
      <c r="AX45" s="171"/>
      <c r="AY45" s="172"/>
      <c r="AZ45" s="173"/>
      <c r="BA45" s="173"/>
      <c r="BB45" s="172"/>
      <c r="BC45" s="173">
        <f t="shared" si="24"/>
        <v>0</v>
      </c>
      <c r="BD45" s="174"/>
      <c r="BE45" s="138"/>
      <c r="BF45" s="171"/>
      <c r="BG45" s="172"/>
      <c r="BH45" s="173"/>
      <c r="BI45" s="173"/>
      <c r="BJ45" s="172"/>
      <c r="BK45" s="173">
        <f t="shared" si="25"/>
        <v>0</v>
      </c>
      <c r="BL45" s="174"/>
      <c r="BM45" s="138"/>
      <c r="BN45" s="171"/>
      <c r="BO45" s="171"/>
      <c r="BP45" s="173"/>
      <c r="BQ45" s="173"/>
      <c r="BR45" s="172"/>
      <c r="BS45" s="173">
        <f t="shared" si="26"/>
        <v>0</v>
      </c>
      <c r="BT45" s="174"/>
      <c r="BU45" s="138"/>
    </row>
    <row r="46" spans="1:73" x14ac:dyDescent="0.25">
      <c r="A46" s="25" t="s">
        <v>260</v>
      </c>
      <c r="B46" s="25" t="s">
        <v>261</v>
      </c>
      <c r="C46" s="26" t="s">
        <v>262</v>
      </c>
      <c r="D46" s="25" t="s">
        <v>263</v>
      </c>
      <c r="E46" s="23"/>
      <c r="F46" s="101">
        <f t="shared" si="19"/>
        <v>60</v>
      </c>
      <c r="G46" s="175">
        <v>0</v>
      </c>
      <c r="H46" s="176">
        <v>0</v>
      </c>
      <c r="I46" s="176">
        <v>75.02</v>
      </c>
      <c r="J46" s="182">
        <v>0</v>
      </c>
      <c r="K46" s="182">
        <v>0</v>
      </c>
      <c r="L46" s="182">
        <v>41.74</v>
      </c>
      <c r="M46" s="173">
        <f t="shared" si="20"/>
        <v>0</v>
      </c>
      <c r="N46" s="174" t="s">
        <v>397</v>
      </c>
      <c r="O46" s="138">
        <v>20</v>
      </c>
      <c r="P46" s="175">
        <v>0</v>
      </c>
      <c r="Q46" s="176">
        <v>0</v>
      </c>
      <c r="R46" s="176">
        <v>56</v>
      </c>
      <c r="S46" s="182">
        <v>0</v>
      </c>
      <c r="T46" s="182">
        <v>0</v>
      </c>
      <c r="U46" s="182">
        <v>37.54</v>
      </c>
      <c r="V46" s="173">
        <f t="shared" si="21"/>
        <v>0</v>
      </c>
      <c r="W46" s="174" t="s">
        <v>397</v>
      </c>
      <c r="X46" s="138">
        <v>20</v>
      </c>
      <c r="Y46" s="199">
        <v>0</v>
      </c>
      <c r="Z46" s="176">
        <v>0</v>
      </c>
      <c r="AA46" s="182">
        <v>41.45</v>
      </c>
      <c r="AB46" s="182">
        <v>0</v>
      </c>
      <c r="AC46" s="182">
        <v>0</v>
      </c>
      <c r="AD46" s="176">
        <v>29.59</v>
      </c>
      <c r="AE46" s="173">
        <f>Y46+Z46+AB46+AC46</f>
        <v>0</v>
      </c>
      <c r="AF46" s="174" t="s">
        <v>397</v>
      </c>
      <c r="AG46" s="138">
        <v>20</v>
      </c>
      <c r="AH46" s="175"/>
      <c r="AI46" s="176"/>
      <c r="AJ46" s="182"/>
      <c r="AK46" s="182"/>
      <c r="AL46" s="176"/>
      <c r="AM46" s="173">
        <f t="shared" si="22"/>
        <v>0</v>
      </c>
      <c r="AN46" s="174"/>
      <c r="AO46" s="138"/>
      <c r="AP46" s="175"/>
      <c r="AQ46" s="176"/>
      <c r="AR46" s="182"/>
      <c r="AS46" s="182"/>
      <c r="AT46" s="176"/>
      <c r="AU46" s="173">
        <f t="shared" si="23"/>
        <v>0</v>
      </c>
      <c r="AV46" s="174"/>
      <c r="AW46" s="138"/>
      <c r="AX46" s="175"/>
      <c r="AY46" s="176"/>
      <c r="AZ46" s="182"/>
      <c r="BA46" s="182"/>
      <c r="BB46" s="176"/>
      <c r="BC46" s="173">
        <f t="shared" si="24"/>
        <v>0</v>
      </c>
      <c r="BD46" s="174"/>
      <c r="BE46" s="138"/>
      <c r="BF46" s="171"/>
      <c r="BG46" s="172"/>
      <c r="BH46" s="182"/>
      <c r="BI46" s="182"/>
      <c r="BJ46" s="172"/>
      <c r="BK46" s="173">
        <f t="shared" si="25"/>
        <v>0</v>
      </c>
      <c r="BL46" s="174"/>
      <c r="BM46" s="138"/>
      <c r="BN46" s="171"/>
      <c r="BO46" s="171"/>
      <c r="BP46" s="182"/>
      <c r="BQ46" s="182"/>
      <c r="BR46" s="172"/>
      <c r="BS46" s="173">
        <f t="shared" si="26"/>
        <v>0</v>
      </c>
      <c r="BT46" s="174"/>
      <c r="BU46" s="138"/>
    </row>
    <row r="47" spans="1:73" x14ac:dyDescent="0.25">
      <c r="A47" s="25" t="s">
        <v>310</v>
      </c>
      <c r="B47" s="25" t="s">
        <v>311</v>
      </c>
      <c r="C47" s="26" t="s">
        <v>126</v>
      </c>
      <c r="D47" s="25" t="s">
        <v>312</v>
      </c>
      <c r="E47" s="26"/>
      <c r="F47" s="101">
        <f t="shared" si="19"/>
        <v>34</v>
      </c>
      <c r="G47" s="171">
        <v>0</v>
      </c>
      <c r="H47" s="172">
        <v>0</v>
      </c>
      <c r="I47" s="172">
        <v>88.18</v>
      </c>
      <c r="J47" s="173">
        <v>8</v>
      </c>
      <c r="K47" s="173">
        <v>0</v>
      </c>
      <c r="L47" s="173">
        <v>57.23</v>
      </c>
      <c r="M47" s="173">
        <f>J47+K47</f>
        <v>8</v>
      </c>
      <c r="N47" s="174" t="s">
        <v>400</v>
      </c>
      <c r="O47" s="138">
        <v>17</v>
      </c>
      <c r="P47" s="171"/>
      <c r="Q47" s="172"/>
      <c r="R47" s="172"/>
      <c r="S47" s="173"/>
      <c r="T47" s="173"/>
      <c r="U47" s="173"/>
      <c r="V47" s="173">
        <f t="shared" si="21"/>
        <v>0</v>
      </c>
      <c r="W47" s="174"/>
      <c r="X47" s="138"/>
      <c r="Y47" s="198">
        <v>4</v>
      </c>
      <c r="Z47" s="172">
        <v>0</v>
      </c>
      <c r="AA47" s="173">
        <v>50.53</v>
      </c>
      <c r="AB47" s="173">
        <v>0</v>
      </c>
      <c r="AC47" s="173">
        <v>0</v>
      </c>
      <c r="AD47" s="172">
        <v>43.36</v>
      </c>
      <c r="AE47" s="173">
        <f t="shared" ref="AE47:AE56" si="27">Y47+Z47+AB47+AC47</f>
        <v>4</v>
      </c>
      <c r="AF47" s="174" t="s">
        <v>400</v>
      </c>
      <c r="AG47" s="138">
        <v>17</v>
      </c>
      <c r="AH47" s="171"/>
      <c r="AI47" s="172"/>
      <c r="AJ47" s="173"/>
      <c r="AK47" s="173"/>
      <c r="AL47" s="172"/>
      <c r="AM47" s="173">
        <f t="shared" si="22"/>
        <v>0</v>
      </c>
      <c r="AN47" s="174"/>
      <c r="AO47" s="138"/>
      <c r="AP47" s="171"/>
      <c r="AQ47" s="172"/>
      <c r="AR47" s="173"/>
      <c r="AS47" s="173"/>
      <c r="AT47" s="172"/>
      <c r="AU47" s="173">
        <f t="shared" si="23"/>
        <v>0</v>
      </c>
      <c r="AV47" s="174"/>
      <c r="AW47" s="138"/>
      <c r="AX47" s="171"/>
      <c r="AY47" s="172"/>
      <c r="AZ47" s="173"/>
      <c r="BA47" s="173"/>
      <c r="BB47" s="172"/>
      <c r="BC47" s="173">
        <f t="shared" si="24"/>
        <v>0</v>
      </c>
      <c r="BD47" s="174"/>
      <c r="BE47" s="138"/>
      <c r="BF47" s="171"/>
      <c r="BG47" s="172"/>
      <c r="BH47" s="173"/>
      <c r="BI47" s="173"/>
      <c r="BJ47" s="172"/>
      <c r="BK47" s="173">
        <f t="shared" si="25"/>
        <v>0</v>
      </c>
      <c r="BL47" s="174"/>
      <c r="BM47" s="138"/>
      <c r="BN47" s="171"/>
      <c r="BO47" s="171"/>
      <c r="BP47" s="173"/>
      <c r="BQ47" s="173"/>
      <c r="BR47" s="172"/>
      <c r="BS47" s="173">
        <f t="shared" si="26"/>
        <v>0</v>
      </c>
      <c r="BT47" s="174"/>
      <c r="BU47" s="138"/>
    </row>
    <row r="48" spans="1:73" x14ac:dyDescent="0.25">
      <c r="A48" s="25" t="s">
        <v>313</v>
      </c>
      <c r="B48" s="25" t="s">
        <v>314</v>
      </c>
      <c r="C48" s="26" t="s">
        <v>315</v>
      </c>
      <c r="D48" s="25" t="s">
        <v>316</v>
      </c>
      <c r="E48" s="26"/>
      <c r="F48" s="101">
        <f t="shared" si="19"/>
        <v>18</v>
      </c>
      <c r="G48" s="175"/>
      <c r="H48" s="176"/>
      <c r="I48" s="176"/>
      <c r="J48" s="182"/>
      <c r="K48" s="182"/>
      <c r="L48" s="182"/>
      <c r="M48" s="173">
        <f t="shared" si="20"/>
        <v>0</v>
      </c>
      <c r="N48" s="174"/>
      <c r="O48" s="145"/>
      <c r="P48" s="175">
        <v>8</v>
      </c>
      <c r="Q48" s="176">
        <v>10</v>
      </c>
      <c r="R48" s="176">
        <v>86</v>
      </c>
      <c r="S48" s="182"/>
      <c r="T48" s="182"/>
      <c r="U48" s="182"/>
      <c r="V48" s="173">
        <f t="shared" si="21"/>
        <v>18</v>
      </c>
      <c r="W48" s="174"/>
      <c r="X48" s="145"/>
      <c r="Y48" s="199">
        <v>0</v>
      </c>
      <c r="Z48" s="176">
        <v>0</v>
      </c>
      <c r="AA48" s="182">
        <v>48.59</v>
      </c>
      <c r="AB48" s="182">
        <v>0</v>
      </c>
      <c r="AC48" s="182">
        <v>0</v>
      </c>
      <c r="AD48" s="176">
        <v>38.56</v>
      </c>
      <c r="AE48" s="173">
        <f t="shared" si="27"/>
        <v>0</v>
      </c>
      <c r="AF48" s="174" t="s">
        <v>399</v>
      </c>
      <c r="AG48" s="145">
        <v>18</v>
      </c>
      <c r="AH48" s="175"/>
      <c r="AI48" s="176"/>
      <c r="AJ48" s="182"/>
      <c r="AK48" s="182"/>
      <c r="AL48" s="176"/>
      <c r="AM48" s="173">
        <f t="shared" si="22"/>
        <v>0</v>
      </c>
      <c r="AN48" s="174"/>
      <c r="AO48" s="145"/>
      <c r="AP48" s="175"/>
      <c r="AQ48" s="176"/>
      <c r="AR48" s="182"/>
      <c r="AS48" s="182"/>
      <c r="AT48" s="176"/>
      <c r="AU48" s="173">
        <f t="shared" si="23"/>
        <v>0</v>
      </c>
      <c r="AV48" s="174"/>
      <c r="AW48" s="145"/>
      <c r="AX48" s="175"/>
      <c r="AY48" s="176"/>
      <c r="AZ48" s="182"/>
      <c r="BA48" s="182"/>
      <c r="BB48" s="176"/>
      <c r="BC48" s="173">
        <f t="shared" si="24"/>
        <v>0</v>
      </c>
      <c r="BD48" s="174"/>
      <c r="BE48" s="145"/>
      <c r="BF48" s="175"/>
      <c r="BG48" s="176"/>
      <c r="BH48" s="182"/>
      <c r="BI48" s="182"/>
      <c r="BJ48" s="176"/>
      <c r="BK48" s="173">
        <f t="shared" si="25"/>
        <v>0</v>
      </c>
      <c r="BL48" s="174"/>
      <c r="BM48" s="145"/>
      <c r="BN48" s="175"/>
      <c r="BO48" s="175"/>
      <c r="BP48" s="182"/>
      <c r="BQ48" s="182"/>
      <c r="BR48" s="176"/>
      <c r="BS48" s="173">
        <f t="shared" si="26"/>
        <v>0</v>
      </c>
      <c r="BT48" s="174"/>
      <c r="BU48" s="145"/>
    </row>
    <row r="49" spans="1:73" x14ac:dyDescent="0.25">
      <c r="A49" s="25" t="s">
        <v>313</v>
      </c>
      <c r="B49" s="25" t="s">
        <v>314</v>
      </c>
      <c r="C49" s="26" t="s">
        <v>315</v>
      </c>
      <c r="D49" s="25" t="s">
        <v>317</v>
      </c>
      <c r="E49" s="26"/>
      <c r="F49" s="101">
        <f t="shared" si="19"/>
        <v>0</v>
      </c>
      <c r="G49" s="175"/>
      <c r="H49" s="176"/>
      <c r="I49" s="176"/>
      <c r="J49" s="182"/>
      <c r="K49" s="182"/>
      <c r="L49" s="182"/>
      <c r="M49" s="173">
        <f t="shared" si="20"/>
        <v>0</v>
      </c>
      <c r="N49" s="174"/>
      <c r="O49" s="145"/>
      <c r="P49" s="175"/>
      <c r="Q49" s="176"/>
      <c r="R49" s="176"/>
      <c r="S49" s="182"/>
      <c r="T49" s="182"/>
      <c r="U49" s="182"/>
      <c r="V49" s="173">
        <f t="shared" si="21"/>
        <v>0</v>
      </c>
      <c r="W49" s="174"/>
      <c r="X49" s="145"/>
      <c r="Y49" s="199"/>
      <c r="Z49" s="176"/>
      <c r="AA49" s="182"/>
      <c r="AB49" s="182"/>
      <c r="AC49" s="182"/>
      <c r="AD49" s="176"/>
      <c r="AE49" s="173">
        <f t="shared" si="27"/>
        <v>0</v>
      </c>
      <c r="AF49" s="174"/>
      <c r="AG49" s="145"/>
      <c r="AH49" s="175"/>
      <c r="AI49" s="176"/>
      <c r="AJ49" s="182"/>
      <c r="AK49" s="182"/>
      <c r="AL49" s="176"/>
      <c r="AM49" s="173">
        <f t="shared" si="22"/>
        <v>0</v>
      </c>
      <c r="AN49" s="174"/>
      <c r="AO49" s="145"/>
      <c r="AP49" s="175"/>
      <c r="AQ49" s="176"/>
      <c r="AR49" s="182"/>
      <c r="AS49" s="182"/>
      <c r="AT49" s="176"/>
      <c r="AU49" s="173">
        <f t="shared" si="23"/>
        <v>0</v>
      </c>
      <c r="AV49" s="174"/>
      <c r="AW49" s="145"/>
      <c r="AX49" s="175"/>
      <c r="AY49" s="176"/>
      <c r="AZ49" s="182"/>
      <c r="BA49" s="182"/>
      <c r="BB49" s="176"/>
      <c r="BC49" s="173">
        <f t="shared" si="24"/>
        <v>0</v>
      </c>
      <c r="BD49" s="174"/>
      <c r="BE49" s="145"/>
      <c r="BF49" s="175"/>
      <c r="BG49" s="176"/>
      <c r="BH49" s="182"/>
      <c r="BI49" s="182"/>
      <c r="BJ49" s="176"/>
      <c r="BK49" s="173">
        <f t="shared" si="25"/>
        <v>0</v>
      </c>
      <c r="BL49" s="174"/>
      <c r="BM49" s="145"/>
      <c r="BN49" s="175"/>
      <c r="BO49" s="175"/>
      <c r="BP49" s="182"/>
      <c r="BQ49" s="182"/>
      <c r="BR49" s="176"/>
      <c r="BS49" s="173">
        <f t="shared" si="26"/>
        <v>0</v>
      </c>
      <c r="BT49" s="174"/>
      <c r="BU49" s="145"/>
    </row>
    <row r="50" spans="1:73" x14ac:dyDescent="0.25">
      <c r="A50" s="25" t="s">
        <v>313</v>
      </c>
      <c r="B50" s="25" t="s">
        <v>314</v>
      </c>
      <c r="C50" s="26" t="s">
        <v>315</v>
      </c>
      <c r="D50" s="25" t="s">
        <v>367</v>
      </c>
      <c r="E50" s="26"/>
      <c r="F50" s="101">
        <f t="shared" si="19"/>
        <v>36</v>
      </c>
      <c r="G50" s="175">
        <v>0</v>
      </c>
      <c r="H50" s="176">
        <v>0</v>
      </c>
      <c r="I50" s="176">
        <v>81.73</v>
      </c>
      <c r="J50" s="182">
        <v>4</v>
      </c>
      <c r="K50" s="182">
        <v>0</v>
      </c>
      <c r="L50" s="182">
        <v>47.11</v>
      </c>
      <c r="M50" s="173">
        <f t="shared" si="20"/>
        <v>4</v>
      </c>
      <c r="N50" s="174" t="s">
        <v>399</v>
      </c>
      <c r="O50" s="145">
        <v>18</v>
      </c>
      <c r="P50" s="175">
        <v>0</v>
      </c>
      <c r="Q50" s="176">
        <v>0</v>
      </c>
      <c r="R50" s="176">
        <v>67</v>
      </c>
      <c r="S50" s="182">
        <v>0</v>
      </c>
      <c r="T50" s="182">
        <v>0</v>
      </c>
      <c r="U50" s="182">
        <v>41.53</v>
      </c>
      <c r="V50" s="173">
        <f t="shared" si="21"/>
        <v>0</v>
      </c>
      <c r="W50" s="174" t="s">
        <v>399</v>
      </c>
      <c r="X50" s="145">
        <v>18</v>
      </c>
      <c r="Y50" s="199">
        <v>4</v>
      </c>
      <c r="Z50" s="176">
        <v>0</v>
      </c>
      <c r="AA50" s="182">
        <v>49.53</v>
      </c>
      <c r="AB50" s="182">
        <v>12</v>
      </c>
      <c r="AC50" s="182">
        <v>0</v>
      </c>
      <c r="AD50" s="176">
        <v>65.87</v>
      </c>
      <c r="AE50" s="173">
        <f t="shared" si="27"/>
        <v>16</v>
      </c>
      <c r="AF50" s="174"/>
      <c r="AG50" s="145"/>
      <c r="AH50" s="175"/>
      <c r="AI50" s="176"/>
      <c r="AJ50" s="182"/>
      <c r="AK50" s="182"/>
      <c r="AL50" s="176"/>
      <c r="AM50" s="173">
        <f t="shared" si="22"/>
        <v>0</v>
      </c>
      <c r="AN50" s="174"/>
      <c r="AO50" s="145"/>
      <c r="AP50" s="175"/>
      <c r="AQ50" s="176"/>
      <c r="AR50" s="182"/>
      <c r="AS50" s="182"/>
      <c r="AT50" s="176"/>
      <c r="AU50" s="173">
        <f t="shared" si="23"/>
        <v>0</v>
      </c>
      <c r="AV50" s="174"/>
      <c r="AW50" s="145"/>
      <c r="AX50" s="175"/>
      <c r="AY50" s="176"/>
      <c r="AZ50" s="182"/>
      <c r="BA50" s="182"/>
      <c r="BB50" s="176"/>
      <c r="BC50" s="173">
        <f t="shared" si="24"/>
        <v>0</v>
      </c>
      <c r="BD50" s="174"/>
      <c r="BE50" s="145"/>
      <c r="BF50" s="175"/>
      <c r="BG50" s="176"/>
      <c r="BH50" s="182"/>
      <c r="BI50" s="182"/>
      <c r="BJ50" s="176"/>
      <c r="BK50" s="173">
        <f t="shared" si="25"/>
        <v>0</v>
      </c>
      <c r="BL50" s="174"/>
      <c r="BM50" s="145"/>
      <c r="BN50" s="175"/>
      <c r="BO50" s="175"/>
      <c r="BP50" s="182"/>
      <c r="BQ50" s="182"/>
      <c r="BR50" s="176"/>
      <c r="BS50" s="173">
        <f t="shared" si="26"/>
        <v>0</v>
      </c>
      <c r="BT50" s="174"/>
      <c r="BU50" s="145"/>
    </row>
    <row r="51" spans="1:73" x14ac:dyDescent="0.25">
      <c r="A51" s="25" t="s">
        <v>117</v>
      </c>
      <c r="B51" s="25" t="s">
        <v>293</v>
      </c>
      <c r="C51" s="26" t="s">
        <v>252</v>
      </c>
      <c r="D51" s="25" t="s">
        <v>323</v>
      </c>
      <c r="E51" s="26"/>
      <c r="F51" s="101">
        <f t="shared" si="19"/>
        <v>0</v>
      </c>
      <c r="G51" s="175"/>
      <c r="H51" s="176"/>
      <c r="I51" s="176"/>
      <c r="J51" s="182"/>
      <c r="K51" s="182"/>
      <c r="L51" s="182"/>
      <c r="M51" s="173">
        <f t="shared" si="20"/>
        <v>0</v>
      </c>
      <c r="N51" s="174"/>
      <c r="O51" s="145"/>
      <c r="P51" s="175" t="s">
        <v>417</v>
      </c>
      <c r="Q51" s="176"/>
      <c r="R51" s="176"/>
      <c r="S51" s="182"/>
      <c r="T51" s="182"/>
      <c r="U51" s="182"/>
      <c r="V51" s="173"/>
      <c r="W51" s="174"/>
      <c r="X51" s="145"/>
      <c r="Y51" s="199"/>
      <c r="Z51" s="176"/>
      <c r="AA51" s="182"/>
      <c r="AB51" s="182"/>
      <c r="AC51" s="182"/>
      <c r="AD51" s="176"/>
      <c r="AE51" s="173">
        <f t="shared" si="27"/>
        <v>0</v>
      </c>
      <c r="AF51" s="174"/>
      <c r="AG51" s="145"/>
      <c r="AH51" s="175"/>
      <c r="AI51" s="176"/>
      <c r="AJ51" s="182"/>
      <c r="AK51" s="182"/>
      <c r="AL51" s="176"/>
      <c r="AM51" s="173">
        <f t="shared" si="22"/>
        <v>0</v>
      </c>
      <c r="AN51" s="174"/>
      <c r="AO51" s="145"/>
      <c r="AP51" s="175"/>
      <c r="AQ51" s="176"/>
      <c r="AR51" s="182"/>
      <c r="AS51" s="182"/>
      <c r="AT51" s="176"/>
      <c r="AU51" s="173">
        <f t="shared" si="23"/>
        <v>0</v>
      </c>
      <c r="AV51" s="174"/>
      <c r="AW51" s="145"/>
      <c r="AX51" s="175"/>
      <c r="AY51" s="176"/>
      <c r="AZ51" s="182"/>
      <c r="BA51" s="182"/>
      <c r="BB51" s="176"/>
      <c r="BC51" s="173">
        <f t="shared" si="24"/>
        <v>0</v>
      </c>
      <c r="BD51" s="174"/>
      <c r="BE51" s="145"/>
      <c r="BF51" s="175"/>
      <c r="BG51" s="176"/>
      <c r="BH51" s="182"/>
      <c r="BI51" s="182"/>
      <c r="BJ51" s="176"/>
      <c r="BK51" s="173">
        <f t="shared" si="25"/>
        <v>0</v>
      </c>
      <c r="BL51" s="174"/>
      <c r="BM51" s="145"/>
      <c r="BN51" s="175"/>
      <c r="BO51" s="175"/>
      <c r="BP51" s="182"/>
      <c r="BQ51" s="182"/>
      <c r="BR51" s="176"/>
      <c r="BS51" s="173">
        <f t="shared" si="26"/>
        <v>0</v>
      </c>
      <c r="BT51" s="174"/>
      <c r="BU51" s="145"/>
    </row>
    <row r="52" spans="1:73" x14ac:dyDescent="0.25">
      <c r="A52" s="25" t="s">
        <v>117</v>
      </c>
      <c r="B52" s="25" t="s">
        <v>293</v>
      </c>
      <c r="C52" s="26" t="s">
        <v>252</v>
      </c>
      <c r="D52" s="25" t="s">
        <v>352</v>
      </c>
      <c r="E52" s="26"/>
      <c r="F52" s="101">
        <f t="shared" si="19"/>
        <v>15</v>
      </c>
      <c r="G52" s="175"/>
      <c r="H52" s="176"/>
      <c r="I52" s="176"/>
      <c r="J52" s="182"/>
      <c r="K52" s="182"/>
      <c r="L52" s="182"/>
      <c r="M52" s="173">
        <f t="shared" si="20"/>
        <v>0</v>
      </c>
      <c r="N52" s="174"/>
      <c r="O52" s="145"/>
      <c r="P52" s="175">
        <v>4</v>
      </c>
      <c r="Q52" s="176">
        <v>0</v>
      </c>
      <c r="R52" s="176">
        <v>70</v>
      </c>
      <c r="S52" s="182"/>
      <c r="T52" s="182"/>
      <c r="U52" s="182"/>
      <c r="V52" s="173">
        <f t="shared" si="21"/>
        <v>4</v>
      </c>
      <c r="W52" s="174" t="s">
        <v>424</v>
      </c>
      <c r="X52" s="145">
        <v>15</v>
      </c>
      <c r="Y52" s="199"/>
      <c r="Z52" s="176"/>
      <c r="AA52" s="182"/>
      <c r="AB52" s="182"/>
      <c r="AC52" s="182"/>
      <c r="AD52" s="176"/>
      <c r="AE52" s="173">
        <f t="shared" si="27"/>
        <v>0</v>
      </c>
      <c r="AF52" s="174"/>
      <c r="AG52" s="145"/>
      <c r="AH52" s="175"/>
      <c r="AI52" s="176"/>
      <c r="AJ52" s="182"/>
      <c r="AK52" s="182"/>
      <c r="AL52" s="176"/>
      <c r="AM52" s="173">
        <f t="shared" si="22"/>
        <v>0</v>
      </c>
      <c r="AN52" s="174"/>
      <c r="AO52" s="145"/>
      <c r="AP52" s="175"/>
      <c r="AQ52" s="176"/>
      <c r="AR52" s="182"/>
      <c r="AS52" s="182"/>
      <c r="AT52" s="176"/>
      <c r="AU52" s="173">
        <f t="shared" si="23"/>
        <v>0</v>
      </c>
      <c r="AV52" s="174"/>
      <c r="AW52" s="145"/>
      <c r="AX52" s="175"/>
      <c r="AY52" s="176"/>
      <c r="AZ52" s="182"/>
      <c r="BA52" s="182"/>
      <c r="BB52" s="176"/>
      <c r="BC52" s="173">
        <f t="shared" si="24"/>
        <v>0</v>
      </c>
      <c r="BD52" s="174"/>
      <c r="BE52" s="145"/>
      <c r="BF52" s="175"/>
      <c r="BG52" s="176"/>
      <c r="BH52" s="182"/>
      <c r="BI52" s="182"/>
      <c r="BJ52" s="176"/>
      <c r="BK52" s="173">
        <f t="shared" si="25"/>
        <v>0</v>
      </c>
      <c r="BL52" s="174"/>
      <c r="BM52" s="145"/>
      <c r="BN52" s="175"/>
      <c r="BO52" s="175"/>
      <c r="BP52" s="182"/>
      <c r="BQ52" s="182"/>
      <c r="BR52" s="176"/>
      <c r="BS52" s="173">
        <f t="shared" si="26"/>
        <v>0</v>
      </c>
      <c r="BT52" s="174"/>
      <c r="BU52" s="145"/>
    </row>
    <row r="53" spans="1:73" x14ac:dyDescent="0.25">
      <c r="A53" s="25" t="s">
        <v>368</v>
      </c>
      <c r="B53" s="25" t="s">
        <v>369</v>
      </c>
      <c r="C53" s="26" t="s">
        <v>290</v>
      </c>
      <c r="D53" s="25" t="s">
        <v>370</v>
      </c>
      <c r="E53" s="26"/>
      <c r="F53" s="101">
        <f t="shared" si="19"/>
        <v>57</v>
      </c>
      <c r="G53" s="175">
        <v>0</v>
      </c>
      <c r="H53" s="176">
        <v>0</v>
      </c>
      <c r="I53" s="176">
        <v>88.27</v>
      </c>
      <c r="J53" s="182">
        <v>0</v>
      </c>
      <c r="K53" s="182">
        <v>0</v>
      </c>
      <c r="L53" s="182">
        <v>48.66</v>
      </c>
      <c r="M53" s="173">
        <f t="shared" si="20"/>
        <v>0</v>
      </c>
      <c r="N53" s="174" t="s">
        <v>398</v>
      </c>
      <c r="O53" s="145">
        <v>19</v>
      </c>
      <c r="P53" s="175">
        <v>0</v>
      </c>
      <c r="Q53" s="176">
        <v>0</v>
      </c>
      <c r="R53" s="176">
        <v>64</v>
      </c>
      <c r="S53" s="182">
        <v>0</v>
      </c>
      <c r="T53" s="182">
        <v>0</v>
      </c>
      <c r="U53" s="182">
        <v>41.5</v>
      </c>
      <c r="V53" s="173">
        <f t="shared" si="21"/>
        <v>0</v>
      </c>
      <c r="W53" s="174" t="s">
        <v>398</v>
      </c>
      <c r="X53" s="145">
        <v>19</v>
      </c>
      <c r="Y53" s="199">
        <v>0</v>
      </c>
      <c r="Z53" s="176">
        <v>0</v>
      </c>
      <c r="AA53" s="182">
        <v>49.21</v>
      </c>
      <c r="AB53" s="182">
        <v>0</v>
      </c>
      <c r="AC53" s="182">
        <v>0</v>
      </c>
      <c r="AD53" s="176">
        <v>35.65</v>
      </c>
      <c r="AE53" s="173">
        <f t="shared" si="27"/>
        <v>0</v>
      </c>
      <c r="AF53" s="174" t="s">
        <v>398</v>
      </c>
      <c r="AG53" s="145">
        <v>19</v>
      </c>
      <c r="AH53" s="175"/>
      <c r="AI53" s="176"/>
      <c r="AJ53" s="182"/>
      <c r="AK53" s="182"/>
      <c r="AL53" s="176"/>
      <c r="AM53" s="173">
        <f t="shared" si="22"/>
        <v>0</v>
      </c>
      <c r="AN53" s="174"/>
      <c r="AO53" s="145"/>
      <c r="AP53" s="175"/>
      <c r="AQ53" s="176"/>
      <c r="AR53" s="182"/>
      <c r="AS53" s="182"/>
      <c r="AT53" s="176"/>
      <c r="AU53" s="173">
        <f t="shared" si="23"/>
        <v>0</v>
      </c>
      <c r="AV53" s="174"/>
      <c r="AW53" s="145"/>
      <c r="AX53" s="175"/>
      <c r="AY53" s="176"/>
      <c r="AZ53" s="182"/>
      <c r="BA53" s="182"/>
      <c r="BB53" s="176"/>
      <c r="BC53" s="173">
        <f t="shared" si="24"/>
        <v>0</v>
      </c>
      <c r="BD53" s="174"/>
      <c r="BE53" s="145"/>
      <c r="BF53" s="175"/>
      <c r="BG53" s="176"/>
      <c r="BH53" s="182"/>
      <c r="BI53" s="182"/>
      <c r="BJ53" s="176"/>
      <c r="BK53" s="173">
        <f t="shared" si="25"/>
        <v>0</v>
      </c>
      <c r="BL53" s="174"/>
      <c r="BM53" s="145"/>
      <c r="BN53" s="175"/>
      <c r="BO53" s="175"/>
      <c r="BP53" s="182"/>
      <c r="BQ53" s="182"/>
      <c r="BR53" s="176"/>
      <c r="BS53" s="173">
        <f t="shared" si="26"/>
        <v>0</v>
      </c>
      <c r="BT53" s="174"/>
      <c r="BU53" s="145"/>
    </row>
    <row r="54" spans="1:73" x14ac:dyDescent="0.25">
      <c r="A54" s="25" t="s">
        <v>390</v>
      </c>
      <c r="B54" s="25" t="s">
        <v>314</v>
      </c>
      <c r="C54" s="26" t="s">
        <v>290</v>
      </c>
      <c r="D54" s="25" t="s">
        <v>391</v>
      </c>
      <c r="E54" s="26"/>
      <c r="F54" s="101">
        <f t="shared" si="19"/>
        <v>0</v>
      </c>
      <c r="G54" s="187"/>
      <c r="H54" s="188"/>
      <c r="I54" s="188"/>
      <c r="J54" s="173"/>
      <c r="K54" s="173"/>
      <c r="L54" s="172"/>
      <c r="M54" s="173">
        <f t="shared" si="20"/>
        <v>0</v>
      </c>
      <c r="N54" s="173"/>
      <c r="O54" s="138"/>
      <c r="P54" s="175"/>
      <c r="Q54" s="176"/>
      <c r="R54" s="176"/>
      <c r="S54" s="182"/>
      <c r="T54" s="182"/>
      <c r="U54" s="176"/>
      <c r="V54" s="182">
        <f t="shared" si="21"/>
        <v>0</v>
      </c>
      <c r="W54" s="182"/>
      <c r="X54" s="145"/>
      <c r="Y54" s="199"/>
      <c r="Z54" s="176"/>
      <c r="AA54" s="182"/>
      <c r="AB54" s="182"/>
      <c r="AC54" s="182"/>
      <c r="AD54" s="176"/>
      <c r="AE54" s="173">
        <f t="shared" si="27"/>
        <v>0</v>
      </c>
      <c r="AF54" s="189"/>
      <c r="AG54" s="145"/>
      <c r="AH54" s="175"/>
      <c r="AI54" s="176"/>
      <c r="AJ54" s="182"/>
      <c r="AK54" s="182"/>
      <c r="AL54" s="176"/>
      <c r="AM54" s="182">
        <f t="shared" si="22"/>
        <v>0</v>
      </c>
      <c r="AN54" s="189"/>
      <c r="AO54" s="145"/>
      <c r="AP54" s="175"/>
      <c r="AQ54" s="176"/>
      <c r="AR54" s="182"/>
      <c r="AS54" s="182"/>
      <c r="AT54" s="176"/>
      <c r="AU54" s="182">
        <f t="shared" si="23"/>
        <v>0</v>
      </c>
      <c r="AV54" s="189"/>
      <c r="AW54" s="145"/>
      <c r="AX54" s="175"/>
      <c r="AY54" s="176"/>
      <c r="AZ54" s="182"/>
      <c r="BA54" s="182"/>
      <c r="BB54" s="176"/>
      <c r="BC54" s="182">
        <f t="shared" si="24"/>
        <v>0</v>
      </c>
      <c r="BD54" s="189"/>
      <c r="BE54" s="145"/>
      <c r="BF54" s="175"/>
      <c r="BG54" s="176"/>
      <c r="BH54" s="182"/>
      <c r="BI54" s="182"/>
      <c r="BJ54" s="176"/>
      <c r="BK54" s="182">
        <f t="shared" si="25"/>
        <v>0</v>
      </c>
      <c r="BL54" s="189"/>
      <c r="BM54" s="145"/>
      <c r="BN54" s="175"/>
      <c r="BO54" s="175"/>
      <c r="BP54" s="182"/>
      <c r="BQ54" s="182"/>
      <c r="BR54" s="176"/>
      <c r="BS54" s="182">
        <f t="shared" si="26"/>
        <v>0</v>
      </c>
      <c r="BT54" s="189"/>
      <c r="BU54" s="145"/>
    </row>
    <row r="55" spans="1:73" x14ac:dyDescent="0.25">
      <c r="A55" s="25" t="s">
        <v>310</v>
      </c>
      <c r="B55" s="25" t="s">
        <v>311</v>
      </c>
      <c r="C55" s="25" t="s">
        <v>126</v>
      </c>
      <c r="D55" s="25" t="s">
        <v>418</v>
      </c>
      <c r="E55" s="29"/>
      <c r="F55" s="102">
        <f t="shared" si="19"/>
        <v>16</v>
      </c>
      <c r="G55" s="175"/>
      <c r="H55" s="176"/>
      <c r="I55" s="176"/>
      <c r="J55" s="182"/>
      <c r="K55" s="182"/>
      <c r="L55" s="176"/>
      <c r="M55" s="182">
        <f t="shared" ref="M55" si="28">J55+K55</f>
        <v>0</v>
      </c>
      <c r="N55" s="182"/>
      <c r="O55" s="190"/>
      <c r="P55" s="175">
        <v>4</v>
      </c>
      <c r="Q55" s="176">
        <v>0</v>
      </c>
      <c r="R55" s="176">
        <v>59</v>
      </c>
      <c r="S55" s="176"/>
      <c r="T55" s="176"/>
      <c r="U55" s="176"/>
      <c r="V55" s="176">
        <f t="shared" si="21"/>
        <v>4</v>
      </c>
      <c r="W55" s="182" t="s">
        <v>401</v>
      </c>
      <c r="X55" s="145">
        <v>16</v>
      </c>
      <c r="Y55" s="199"/>
      <c r="Z55" s="176"/>
      <c r="AA55" s="176"/>
      <c r="AB55" s="176"/>
      <c r="AC55" s="176"/>
      <c r="AD55" s="176"/>
      <c r="AE55" s="173">
        <f t="shared" si="27"/>
        <v>0</v>
      </c>
      <c r="AF55" s="189"/>
      <c r="AG55" s="145"/>
      <c r="AH55" s="176"/>
      <c r="AI55" s="176"/>
      <c r="AJ55" s="176"/>
      <c r="AK55" s="176"/>
      <c r="AL55" s="176"/>
      <c r="AM55" s="172">
        <f t="shared" si="22"/>
        <v>0</v>
      </c>
      <c r="AN55" s="176"/>
      <c r="AO55" s="145"/>
      <c r="AP55" s="176"/>
      <c r="AQ55" s="176"/>
      <c r="AR55" s="176"/>
      <c r="AS55" s="176"/>
      <c r="AT55" s="176"/>
      <c r="AU55" s="172">
        <f t="shared" si="23"/>
        <v>0</v>
      </c>
      <c r="AV55" s="176"/>
      <c r="AW55" s="145"/>
      <c r="AX55" s="176"/>
      <c r="AY55" s="176"/>
      <c r="AZ55" s="176"/>
      <c r="BA55" s="176"/>
      <c r="BB55" s="176"/>
      <c r="BC55" s="172">
        <f t="shared" si="24"/>
        <v>0</v>
      </c>
      <c r="BD55" s="176"/>
      <c r="BE55" s="145"/>
      <c r="BF55" s="176"/>
      <c r="BG55" s="176"/>
      <c r="BH55" s="176"/>
      <c r="BI55" s="176"/>
      <c r="BJ55" s="176"/>
      <c r="BK55" s="172">
        <f t="shared" si="25"/>
        <v>0</v>
      </c>
      <c r="BL55" s="176"/>
      <c r="BM55" s="145"/>
      <c r="BN55" s="176"/>
      <c r="BO55" s="176"/>
      <c r="BP55" s="176"/>
      <c r="BQ55" s="176"/>
      <c r="BR55" s="176"/>
      <c r="BS55" s="172">
        <f t="shared" si="26"/>
        <v>0</v>
      </c>
      <c r="BT55" s="176"/>
      <c r="BU55" s="145"/>
    </row>
    <row r="56" spans="1:73" x14ac:dyDescent="0.25">
      <c r="A56" s="25" t="s">
        <v>421</v>
      </c>
      <c r="B56" s="25" t="s">
        <v>420</v>
      </c>
      <c r="C56" s="25" t="s">
        <v>422</v>
      </c>
      <c r="D56" s="25" t="s">
        <v>423</v>
      </c>
      <c r="E56" s="26"/>
      <c r="F56" s="101">
        <f t="shared" si="19"/>
        <v>17</v>
      </c>
      <c r="G56" s="171"/>
      <c r="H56" s="172"/>
      <c r="I56" s="172"/>
      <c r="J56" s="172"/>
      <c r="K56" s="172"/>
      <c r="L56" s="172"/>
      <c r="M56" s="172">
        <f>J56+M5861</f>
        <v>0</v>
      </c>
      <c r="N56" s="173"/>
      <c r="O56" s="138"/>
      <c r="P56" s="171">
        <v>0</v>
      </c>
      <c r="Q56" s="172">
        <v>0</v>
      </c>
      <c r="R56" s="172">
        <v>66</v>
      </c>
      <c r="S56" s="172">
        <v>0</v>
      </c>
      <c r="T56" s="172">
        <v>0</v>
      </c>
      <c r="U56" s="172">
        <v>41.65</v>
      </c>
      <c r="V56" s="172">
        <f t="shared" si="21"/>
        <v>0</v>
      </c>
      <c r="W56" s="173" t="s">
        <v>400</v>
      </c>
      <c r="X56" s="138">
        <v>17</v>
      </c>
      <c r="Y56" s="198"/>
      <c r="Z56" s="172"/>
      <c r="AA56" s="172"/>
      <c r="AB56" s="172"/>
      <c r="AC56" s="172"/>
      <c r="AD56" s="172"/>
      <c r="AE56" s="173">
        <f t="shared" si="27"/>
        <v>0</v>
      </c>
      <c r="AF56" s="174"/>
      <c r="AG56" s="138"/>
      <c r="AH56" s="172"/>
      <c r="AI56" s="172"/>
      <c r="AJ56" s="172"/>
      <c r="AK56" s="172"/>
      <c r="AL56" s="172"/>
      <c r="AM56" s="172">
        <f t="shared" si="22"/>
        <v>0</v>
      </c>
      <c r="AN56" s="172"/>
      <c r="AO56" s="138"/>
      <c r="AP56" s="172"/>
      <c r="AQ56" s="172"/>
      <c r="AR56" s="172"/>
      <c r="AS56" s="172"/>
      <c r="AT56" s="172"/>
      <c r="AU56" s="172">
        <f t="shared" si="23"/>
        <v>0</v>
      </c>
      <c r="AV56" s="172"/>
      <c r="AW56" s="138"/>
      <c r="AX56" s="172"/>
      <c r="AY56" s="172"/>
      <c r="AZ56" s="172"/>
      <c r="BA56" s="172"/>
      <c r="BB56" s="172"/>
      <c r="BC56" s="172">
        <f t="shared" si="24"/>
        <v>0</v>
      </c>
      <c r="BD56" s="172"/>
      <c r="BE56" s="138"/>
      <c r="BF56" s="172"/>
      <c r="BG56" s="172"/>
      <c r="BH56" s="172"/>
      <c r="BI56" s="172"/>
      <c r="BJ56" s="172"/>
      <c r="BK56" s="172">
        <f t="shared" si="25"/>
        <v>0</v>
      </c>
      <c r="BL56" s="172"/>
      <c r="BM56" s="138"/>
      <c r="BN56" s="172"/>
      <c r="BO56" s="172"/>
      <c r="BP56" s="172"/>
      <c r="BQ56" s="172"/>
      <c r="BR56" s="172"/>
      <c r="BS56" s="172">
        <f t="shared" si="26"/>
        <v>0</v>
      </c>
      <c r="BT56" s="172"/>
      <c r="BU56" s="138"/>
    </row>
    <row r="57" spans="1:73" ht="16.5" thickBot="1" x14ac:dyDescent="0.3">
      <c r="A57" s="25" t="s">
        <v>256</v>
      </c>
      <c r="B57" s="25" t="s">
        <v>339</v>
      </c>
      <c r="C57" s="26" t="s">
        <v>340</v>
      </c>
      <c r="D57" s="25" t="s">
        <v>341</v>
      </c>
      <c r="E57" s="26"/>
      <c r="F57" s="105">
        <f t="shared" si="19"/>
        <v>0</v>
      </c>
      <c r="G57" s="171"/>
      <c r="H57" s="172"/>
      <c r="I57" s="172"/>
      <c r="J57" s="172"/>
      <c r="K57" s="172"/>
      <c r="L57" s="172"/>
      <c r="M57" s="172">
        <f>J57+M5862</f>
        <v>0</v>
      </c>
      <c r="N57" s="173"/>
      <c r="O57" s="139"/>
      <c r="P57" s="171"/>
      <c r="Q57" s="172"/>
      <c r="R57" s="172"/>
      <c r="S57" s="172"/>
      <c r="T57" s="172"/>
      <c r="U57" s="172"/>
      <c r="V57" s="172">
        <f t="shared" si="21"/>
        <v>0</v>
      </c>
      <c r="W57" s="173"/>
      <c r="X57" s="139"/>
      <c r="Y57" s="198"/>
      <c r="Z57" s="172"/>
      <c r="AA57" s="172"/>
      <c r="AB57" s="172"/>
      <c r="AC57" s="172"/>
      <c r="AD57" s="172"/>
      <c r="AE57" s="172">
        <f>Y57+Z57</f>
        <v>0</v>
      </c>
      <c r="AF57" s="174"/>
      <c r="AG57" s="139"/>
      <c r="AH57" s="172"/>
      <c r="AI57" s="172"/>
      <c r="AJ57" s="172"/>
      <c r="AK57" s="172"/>
      <c r="AL57" s="172"/>
      <c r="AM57" s="172">
        <f t="shared" si="22"/>
        <v>0</v>
      </c>
      <c r="AN57" s="172"/>
      <c r="AO57" s="139"/>
      <c r="AP57" s="172"/>
      <c r="AQ57" s="172"/>
      <c r="AR57" s="172"/>
      <c r="AS57" s="172"/>
      <c r="AT57" s="172"/>
      <c r="AU57" s="172">
        <f t="shared" si="23"/>
        <v>0</v>
      </c>
      <c r="AV57" s="172"/>
      <c r="AW57" s="139"/>
      <c r="AX57" s="172"/>
      <c r="AY57" s="172"/>
      <c r="AZ57" s="172"/>
      <c r="BA57" s="172"/>
      <c r="BB57" s="172"/>
      <c r="BC57" s="172">
        <f t="shared" si="24"/>
        <v>0</v>
      </c>
      <c r="BD57" s="172"/>
      <c r="BE57" s="139"/>
      <c r="BF57" s="172"/>
      <c r="BG57" s="172"/>
      <c r="BH57" s="172"/>
      <c r="BI57" s="172"/>
      <c r="BJ57" s="172"/>
      <c r="BK57" s="172">
        <f t="shared" si="25"/>
        <v>0</v>
      </c>
      <c r="BL57" s="172"/>
      <c r="BM57" s="139"/>
      <c r="BN57" s="172"/>
      <c r="BO57" s="172"/>
      <c r="BP57" s="172"/>
      <c r="BQ57" s="172"/>
      <c r="BR57" s="172"/>
      <c r="BS57" s="172">
        <f t="shared" si="26"/>
        <v>0</v>
      </c>
      <c r="BT57" s="172"/>
      <c r="BU57" s="139"/>
    </row>
    <row r="58" spans="1:73" x14ac:dyDescent="0.25">
      <c r="A58" s="35"/>
      <c r="B58" s="35"/>
      <c r="C58" s="35"/>
      <c r="D58" s="35"/>
      <c r="E58" s="35"/>
    </row>
    <row r="59" spans="1:73" ht="16.5" thickBot="1" x14ac:dyDescent="0.3">
      <c r="A59" s="35"/>
      <c r="B59" s="35"/>
      <c r="C59" s="35"/>
      <c r="I59" s="183"/>
      <c r="J59" s="183"/>
      <c r="K59" s="183"/>
      <c r="L59" s="183"/>
      <c r="M59" s="183"/>
      <c r="P59" s="183"/>
      <c r="Q59" s="183"/>
      <c r="R59" s="183"/>
      <c r="S59" s="183"/>
      <c r="T59" s="183"/>
      <c r="U59" s="183"/>
      <c r="V59" s="183"/>
      <c r="AH59" s="183"/>
      <c r="AI59" s="183"/>
      <c r="AJ59" s="183"/>
      <c r="AK59" s="183"/>
      <c r="AL59" s="183"/>
      <c r="AM59" s="183"/>
      <c r="AP59" s="183"/>
      <c r="AQ59" s="183"/>
      <c r="AR59" s="183"/>
      <c r="AS59" s="183"/>
      <c r="AT59" s="183"/>
      <c r="AU59" s="183"/>
      <c r="AX59" s="183"/>
      <c r="AY59" s="183"/>
      <c r="AZ59" s="183"/>
      <c r="BA59" s="183"/>
      <c r="BB59" s="183"/>
      <c r="BC59" s="183"/>
      <c r="BF59" s="183"/>
      <c r="BG59" s="183"/>
      <c r="BH59" s="183"/>
      <c r="BI59" s="183"/>
      <c r="BJ59" s="183"/>
      <c r="BK59" s="183"/>
      <c r="BN59" s="183"/>
      <c r="BO59" s="183"/>
      <c r="BP59" s="183"/>
      <c r="BQ59" s="183"/>
      <c r="BR59" s="183"/>
      <c r="BS59" s="183"/>
    </row>
    <row r="60" spans="1:73" s="17" customFormat="1" ht="63" x14ac:dyDescent="0.25">
      <c r="A60" s="222" t="s">
        <v>18</v>
      </c>
      <c r="B60" s="223"/>
      <c r="C60" s="223"/>
      <c r="D60" s="223"/>
      <c r="E60" s="225"/>
      <c r="F60" s="163" t="s">
        <v>4</v>
      </c>
      <c r="G60" s="186" t="s">
        <v>5</v>
      </c>
      <c r="H60" s="184" t="s">
        <v>6</v>
      </c>
      <c r="I60" s="150" t="s">
        <v>7</v>
      </c>
      <c r="J60" s="41" t="s">
        <v>415</v>
      </c>
      <c r="K60" s="150" t="s">
        <v>6</v>
      </c>
      <c r="L60" s="150" t="s">
        <v>7</v>
      </c>
      <c r="M60" s="41" t="s">
        <v>8</v>
      </c>
      <c r="N60" s="144" t="s">
        <v>366</v>
      </c>
      <c r="O60" s="12" t="s">
        <v>9</v>
      </c>
      <c r="P60" s="149" t="s">
        <v>5</v>
      </c>
      <c r="Q60" s="150" t="s">
        <v>6</v>
      </c>
      <c r="R60" s="150" t="s">
        <v>7</v>
      </c>
      <c r="S60" s="151" t="s">
        <v>415</v>
      </c>
      <c r="T60" s="150" t="s">
        <v>6</v>
      </c>
      <c r="U60" s="150" t="s">
        <v>7</v>
      </c>
      <c r="V60" s="41" t="s">
        <v>8</v>
      </c>
      <c r="W60" s="144" t="s">
        <v>366</v>
      </c>
      <c r="X60" s="12" t="s">
        <v>9</v>
      </c>
      <c r="Y60" s="196" t="s">
        <v>396</v>
      </c>
      <c r="Z60" s="184" t="s">
        <v>6</v>
      </c>
      <c r="AA60" s="151" t="s">
        <v>7</v>
      </c>
      <c r="AB60" s="151" t="s">
        <v>415</v>
      </c>
      <c r="AC60" s="184" t="s">
        <v>6</v>
      </c>
      <c r="AD60" s="184" t="s">
        <v>7</v>
      </c>
      <c r="AE60" s="151" t="s">
        <v>8</v>
      </c>
      <c r="AF60" s="144" t="s">
        <v>366</v>
      </c>
      <c r="AG60" s="12" t="s">
        <v>9</v>
      </c>
      <c r="AH60" s="149" t="s">
        <v>5</v>
      </c>
      <c r="AI60" s="150" t="s">
        <v>6</v>
      </c>
      <c r="AJ60" s="151" t="s">
        <v>415</v>
      </c>
      <c r="AK60" s="150" t="s">
        <v>6</v>
      </c>
      <c r="AL60" s="150" t="s">
        <v>7</v>
      </c>
      <c r="AM60" s="41" t="s">
        <v>8</v>
      </c>
      <c r="AN60" s="144" t="s">
        <v>366</v>
      </c>
      <c r="AO60" s="12" t="s">
        <v>9</v>
      </c>
      <c r="AP60" s="149" t="s">
        <v>5</v>
      </c>
      <c r="AQ60" s="150" t="s">
        <v>6</v>
      </c>
      <c r="AR60" s="151" t="s">
        <v>415</v>
      </c>
      <c r="AS60" s="150" t="s">
        <v>6</v>
      </c>
      <c r="AT60" s="150" t="s">
        <v>7</v>
      </c>
      <c r="AU60" s="41" t="s">
        <v>8</v>
      </c>
      <c r="AV60" s="144" t="s">
        <v>366</v>
      </c>
      <c r="AW60" s="12" t="s">
        <v>9</v>
      </c>
      <c r="AX60" s="149" t="s">
        <v>5</v>
      </c>
      <c r="AY60" s="150" t="s">
        <v>6</v>
      </c>
      <c r="AZ60" s="151" t="s">
        <v>415</v>
      </c>
      <c r="BA60" s="150" t="s">
        <v>6</v>
      </c>
      <c r="BB60" s="150" t="s">
        <v>7</v>
      </c>
      <c r="BC60" s="41" t="s">
        <v>8</v>
      </c>
      <c r="BD60" s="144" t="s">
        <v>366</v>
      </c>
      <c r="BE60" s="12" t="s">
        <v>9</v>
      </c>
      <c r="BF60" s="149" t="s">
        <v>5</v>
      </c>
      <c r="BG60" s="150" t="s">
        <v>6</v>
      </c>
      <c r="BH60" s="151" t="s">
        <v>415</v>
      </c>
      <c r="BI60" s="150" t="s">
        <v>6</v>
      </c>
      <c r="BJ60" s="150" t="s">
        <v>7</v>
      </c>
      <c r="BK60" s="41" t="s">
        <v>8</v>
      </c>
      <c r="BL60" s="144" t="s">
        <v>366</v>
      </c>
      <c r="BM60" s="12" t="s">
        <v>9</v>
      </c>
      <c r="BN60" s="149" t="s">
        <v>5</v>
      </c>
      <c r="BO60" s="184" t="s">
        <v>6</v>
      </c>
      <c r="BP60" s="151" t="s">
        <v>415</v>
      </c>
      <c r="BQ60" s="150" t="s">
        <v>6</v>
      </c>
      <c r="BR60" s="150" t="s">
        <v>10</v>
      </c>
      <c r="BS60" s="150" t="s">
        <v>8</v>
      </c>
      <c r="BT60" s="144" t="s">
        <v>366</v>
      </c>
      <c r="BU60" s="12" t="s">
        <v>9</v>
      </c>
    </row>
    <row r="61" spans="1:73" x14ac:dyDescent="0.25">
      <c r="A61" s="18" t="s">
        <v>11</v>
      </c>
      <c r="B61" s="18" t="s">
        <v>12</v>
      </c>
      <c r="C61" s="18" t="s">
        <v>13</v>
      </c>
      <c r="D61" s="19" t="s">
        <v>14</v>
      </c>
      <c r="E61" s="19" t="s">
        <v>61</v>
      </c>
      <c r="F61" s="86"/>
      <c r="G61" s="166"/>
      <c r="H61" s="167"/>
      <c r="I61" s="167"/>
      <c r="J61" s="168"/>
      <c r="K61" s="168"/>
      <c r="L61" s="168"/>
      <c r="M61" s="168"/>
      <c r="N61" s="169"/>
      <c r="O61" s="191"/>
      <c r="P61" s="166"/>
      <c r="Q61" s="167"/>
      <c r="R61" s="167"/>
      <c r="S61" s="168"/>
      <c r="T61" s="168"/>
      <c r="U61" s="168"/>
      <c r="V61" s="168"/>
      <c r="W61" s="169"/>
      <c r="X61" s="191"/>
      <c r="Y61" s="197"/>
      <c r="Z61" s="167"/>
      <c r="AA61" s="168"/>
      <c r="AB61" s="168"/>
      <c r="AC61" s="168"/>
      <c r="AD61" s="167"/>
      <c r="AE61" s="168"/>
      <c r="AF61" s="169"/>
      <c r="AG61" s="191"/>
      <c r="AH61" s="166"/>
      <c r="AI61" s="167"/>
      <c r="AJ61" s="168"/>
      <c r="AK61" s="168"/>
      <c r="AL61" s="167"/>
      <c r="AM61" s="168"/>
      <c r="AN61" s="169"/>
      <c r="AO61" s="191"/>
      <c r="AP61" s="166"/>
      <c r="AQ61" s="167"/>
      <c r="AR61" s="168"/>
      <c r="AS61" s="168"/>
      <c r="AT61" s="167"/>
      <c r="AU61" s="168"/>
      <c r="AV61" s="169"/>
      <c r="AW61" s="191"/>
      <c r="AX61" s="166"/>
      <c r="AY61" s="167"/>
      <c r="AZ61" s="168"/>
      <c r="BA61" s="168"/>
      <c r="BB61" s="167"/>
      <c r="BC61" s="168"/>
      <c r="BD61" s="169"/>
      <c r="BE61" s="191"/>
      <c r="BF61" s="166"/>
      <c r="BG61" s="167"/>
      <c r="BH61" s="168"/>
      <c r="BI61" s="168"/>
      <c r="BJ61" s="167"/>
      <c r="BK61" s="168"/>
      <c r="BL61" s="169"/>
      <c r="BM61" s="191"/>
      <c r="BN61" s="166"/>
      <c r="BO61" s="166"/>
      <c r="BP61" s="168"/>
      <c r="BQ61" s="168"/>
      <c r="BR61" s="167"/>
      <c r="BS61" s="168"/>
      <c r="BT61" s="169"/>
      <c r="BU61" s="191"/>
    </row>
    <row r="62" spans="1:73" x14ac:dyDescent="0.25">
      <c r="A62" s="25" t="s">
        <v>260</v>
      </c>
      <c r="B62" s="25" t="s">
        <v>261</v>
      </c>
      <c r="C62" s="26" t="s">
        <v>262</v>
      </c>
      <c r="D62" s="25" t="s">
        <v>263</v>
      </c>
      <c r="E62" s="26"/>
      <c r="F62" s="101">
        <f t="shared" ref="F62:F70" si="29">O62+X62+AG62+AO62+AW62+BE62+BM62+BU62</f>
        <v>56</v>
      </c>
      <c r="G62" s="171">
        <v>0</v>
      </c>
      <c r="H62" s="172">
        <v>0</v>
      </c>
      <c r="I62" s="172">
        <v>84.28</v>
      </c>
      <c r="J62" s="173">
        <v>0</v>
      </c>
      <c r="K62" s="173">
        <v>0</v>
      </c>
      <c r="L62" s="173">
        <v>40.74</v>
      </c>
      <c r="M62" s="173">
        <f t="shared" ref="M62:M68" si="30">G62+H62</f>
        <v>0</v>
      </c>
      <c r="N62" s="174" t="s">
        <v>397</v>
      </c>
      <c r="O62" s="145">
        <v>20</v>
      </c>
      <c r="P62" s="171">
        <v>4</v>
      </c>
      <c r="Q62" s="172">
        <v>0</v>
      </c>
      <c r="R62" s="172">
        <v>59</v>
      </c>
      <c r="S62" s="173"/>
      <c r="T62" s="173"/>
      <c r="U62" s="173"/>
      <c r="V62" s="173">
        <f>P62+Q62</f>
        <v>4</v>
      </c>
      <c r="W62" s="174" t="s">
        <v>399</v>
      </c>
      <c r="X62" s="145">
        <v>18</v>
      </c>
      <c r="Y62" s="198">
        <v>0</v>
      </c>
      <c r="Z62" s="172">
        <v>0</v>
      </c>
      <c r="AA62" s="173">
        <v>38.78</v>
      </c>
      <c r="AB62" s="173">
        <v>4</v>
      </c>
      <c r="AC62" s="173">
        <v>0</v>
      </c>
      <c r="AD62" s="172">
        <v>29.4</v>
      </c>
      <c r="AE62" s="173">
        <f>Y62+Z62+AB62+AC62</f>
        <v>4</v>
      </c>
      <c r="AF62" s="174" t="s">
        <v>399</v>
      </c>
      <c r="AG62" s="145">
        <v>18</v>
      </c>
      <c r="AH62" s="171"/>
      <c r="AI62" s="172"/>
      <c r="AJ62" s="173"/>
      <c r="AK62" s="173"/>
      <c r="AL62" s="172"/>
      <c r="AM62" s="173">
        <f>AH62+AI62</f>
        <v>0</v>
      </c>
      <c r="AN62" s="174"/>
      <c r="AO62" s="145"/>
      <c r="AP62" s="171"/>
      <c r="AQ62" s="172"/>
      <c r="AR62" s="173"/>
      <c r="AS62" s="173"/>
      <c r="AT62" s="172"/>
      <c r="AU62" s="173">
        <f>AP62+AQ62</f>
        <v>0</v>
      </c>
      <c r="AV62" s="174"/>
      <c r="AW62" s="145"/>
      <c r="AX62" s="171"/>
      <c r="AY62" s="172"/>
      <c r="AZ62" s="173"/>
      <c r="BA62" s="173"/>
      <c r="BB62" s="172"/>
      <c r="BC62" s="173">
        <f>AX62+AY62</f>
        <v>0</v>
      </c>
      <c r="BD62" s="174"/>
      <c r="BE62" s="145"/>
      <c r="BF62" s="171"/>
      <c r="BG62" s="172"/>
      <c r="BH62" s="173"/>
      <c r="BI62" s="173"/>
      <c r="BJ62" s="172"/>
      <c r="BK62" s="173">
        <f>BF62+BG62</f>
        <v>0</v>
      </c>
      <c r="BL62" s="174"/>
      <c r="BM62" s="145"/>
      <c r="BN62" s="171"/>
      <c r="BO62" s="171"/>
      <c r="BP62" s="173"/>
      <c r="BQ62" s="173"/>
      <c r="BR62" s="172"/>
      <c r="BS62" s="173">
        <f>BN62+BO62</f>
        <v>0</v>
      </c>
      <c r="BT62" s="174"/>
      <c r="BU62" s="145"/>
    </row>
    <row r="63" spans="1:73" x14ac:dyDescent="0.25">
      <c r="A63" s="25" t="s">
        <v>260</v>
      </c>
      <c r="B63" s="25" t="s">
        <v>261</v>
      </c>
      <c r="C63" s="25" t="s">
        <v>262</v>
      </c>
      <c r="D63" s="26" t="s">
        <v>264</v>
      </c>
      <c r="E63" s="26"/>
      <c r="F63" s="101">
        <f t="shared" si="29"/>
        <v>55</v>
      </c>
      <c r="G63" s="171">
        <v>4</v>
      </c>
      <c r="H63" s="172">
        <v>0</v>
      </c>
      <c r="I63" s="172">
        <v>89.36</v>
      </c>
      <c r="J63" s="173"/>
      <c r="K63" s="173"/>
      <c r="L63" s="173"/>
      <c r="M63" s="173">
        <f t="shared" si="30"/>
        <v>4</v>
      </c>
      <c r="N63" s="174" t="s">
        <v>399</v>
      </c>
      <c r="O63" s="145">
        <v>18</v>
      </c>
      <c r="P63" s="171">
        <v>8</v>
      </c>
      <c r="Q63" s="172">
        <v>0</v>
      </c>
      <c r="R63" s="172">
        <v>63</v>
      </c>
      <c r="S63" s="173"/>
      <c r="T63" s="173"/>
      <c r="U63" s="173"/>
      <c r="V63" s="173">
        <f>P63+Q63</f>
        <v>8</v>
      </c>
      <c r="W63" s="174" t="s">
        <v>400</v>
      </c>
      <c r="X63" s="145">
        <v>17</v>
      </c>
      <c r="Y63" s="198">
        <v>0</v>
      </c>
      <c r="Z63" s="172">
        <v>0</v>
      </c>
      <c r="AA63" s="173">
        <v>41.21</v>
      </c>
      <c r="AB63" s="173">
        <v>0</v>
      </c>
      <c r="AC63" s="173">
        <v>0</v>
      </c>
      <c r="AD63" s="172">
        <v>33.479999999999997</v>
      </c>
      <c r="AE63" s="173">
        <f t="shared" ref="AE63:AE70" si="31">Y63+Z63+AB63+AC63</f>
        <v>0</v>
      </c>
      <c r="AF63" s="174" t="s">
        <v>397</v>
      </c>
      <c r="AG63" s="145">
        <v>20</v>
      </c>
      <c r="AH63" s="171"/>
      <c r="AI63" s="172"/>
      <c r="AJ63" s="173"/>
      <c r="AK63" s="173"/>
      <c r="AL63" s="172"/>
      <c r="AM63" s="173">
        <f>AH63+AI63</f>
        <v>0</v>
      </c>
      <c r="AN63" s="174"/>
      <c r="AO63" s="145"/>
      <c r="AP63" s="171"/>
      <c r="AQ63" s="172"/>
      <c r="AR63" s="173"/>
      <c r="AS63" s="173"/>
      <c r="AT63" s="172"/>
      <c r="AU63" s="173">
        <f>AP63+AQ63</f>
        <v>0</v>
      </c>
      <c r="AV63" s="174"/>
      <c r="AW63" s="145"/>
      <c r="AX63" s="171"/>
      <c r="AY63" s="172"/>
      <c r="AZ63" s="173"/>
      <c r="BA63" s="173"/>
      <c r="BB63" s="172"/>
      <c r="BC63" s="173">
        <f>AX63+AY63</f>
        <v>0</v>
      </c>
      <c r="BD63" s="174"/>
      <c r="BE63" s="145"/>
      <c r="BF63" s="171"/>
      <c r="BG63" s="172"/>
      <c r="BH63" s="173"/>
      <c r="BI63" s="173"/>
      <c r="BJ63" s="172"/>
      <c r="BK63" s="173">
        <f>BF63+BG63</f>
        <v>0</v>
      </c>
      <c r="BL63" s="174"/>
      <c r="BM63" s="145"/>
      <c r="BN63" s="171"/>
      <c r="BO63" s="171"/>
      <c r="BP63" s="173"/>
      <c r="BQ63" s="173"/>
      <c r="BR63" s="172"/>
      <c r="BS63" s="173">
        <f>BN63+BO63</f>
        <v>0</v>
      </c>
      <c r="BT63" s="174"/>
      <c r="BU63" s="145"/>
    </row>
    <row r="64" spans="1:73" x14ac:dyDescent="0.25">
      <c r="A64" s="25" t="s">
        <v>310</v>
      </c>
      <c r="B64" s="25" t="s">
        <v>311</v>
      </c>
      <c r="C64" s="25" t="s">
        <v>126</v>
      </c>
      <c r="D64" s="26" t="s">
        <v>312</v>
      </c>
      <c r="E64" s="26"/>
      <c r="F64" s="101">
        <f t="shared" si="29"/>
        <v>16</v>
      </c>
      <c r="G64" s="171">
        <v>4</v>
      </c>
      <c r="H64" s="172">
        <v>0</v>
      </c>
      <c r="I64" s="172">
        <v>101.41</v>
      </c>
      <c r="J64" s="173"/>
      <c r="K64" s="173"/>
      <c r="L64" s="173"/>
      <c r="M64" s="173">
        <f t="shared" si="30"/>
        <v>4</v>
      </c>
      <c r="N64" s="174" t="s">
        <v>401</v>
      </c>
      <c r="O64" s="145">
        <v>16</v>
      </c>
      <c r="P64" s="171"/>
      <c r="Q64" s="172"/>
      <c r="R64" s="172"/>
      <c r="S64" s="173"/>
      <c r="T64" s="173"/>
      <c r="U64" s="173"/>
      <c r="V64" s="173">
        <f t="shared" ref="V64:V69" si="32">P64+Q64</f>
        <v>0</v>
      </c>
      <c r="W64" s="174"/>
      <c r="X64" s="145"/>
      <c r="Y64" s="198">
        <v>12</v>
      </c>
      <c r="Z64" s="172">
        <v>0</v>
      </c>
      <c r="AA64" s="173">
        <v>53.83</v>
      </c>
      <c r="AB64" s="173">
        <v>4</v>
      </c>
      <c r="AC64" s="173">
        <v>0</v>
      </c>
      <c r="AD64" s="172">
        <v>40.840000000000003</v>
      </c>
      <c r="AE64" s="173">
        <f t="shared" si="31"/>
        <v>16</v>
      </c>
      <c r="AF64" s="174"/>
      <c r="AG64" s="145"/>
      <c r="AH64" s="171"/>
      <c r="AI64" s="172"/>
      <c r="AJ64" s="173"/>
      <c r="AK64" s="173"/>
      <c r="AL64" s="172"/>
      <c r="AM64" s="173">
        <f t="shared" ref="AM64:AM69" si="33">AH64+AI64</f>
        <v>0</v>
      </c>
      <c r="AN64" s="174"/>
      <c r="AO64" s="145"/>
      <c r="AP64" s="171"/>
      <c r="AQ64" s="172"/>
      <c r="AR64" s="173"/>
      <c r="AS64" s="173"/>
      <c r="AT64" s="172"/>
      <c r="AU64" s="173">
        <f t="shared" ref="AU64:AU69" si="34">AP64+AQ64</f>
        <v>0</v>
      </c>
      <c r="AV64" s="174"/>
      <c r="AW64" s="145"/>
      <c r="AX64" s="171"/>
      <c r="AY64" s="172"/>
      <c r="AZ64" s="173"/>
      <c r="BA64" s="173"/>
      <c r="BB64" s="172"/>
      <c r="BC64" s="173">
        <f t="shared" ref="BC64:BC69" si="35">AX64+AY64</f>
        <v>0</v>
      </c>
      <c r="BD64" s="174"/>
      <c r="BE64" s="145"/>
      <c r="BF64" s="171"/>
      <c r="BG64" s="172"/>
      <c r="BH64" s="173"/>
      <c r="BI64" s="173"/>
      <c r="BJ64" s="172"/>
      <c r="BK64" s="173">
        <f t="shared" ref="BK64:BK69" si="36">BF64+BG64</f>
        <v>0</v>
      </c>
      <c r="BL64" s="174"/>
      <c r="BM64" s="145"/>
      <c r="BN64" s="171"/>
      <c r="BO64" s="171"/>
      <c r="BP64" s="173"/>
      <c r="BQ64" s="173"/>
      <c r="BR64" s="172"/>
      <c r="BS64" s="173">
        <f t="shared" ref="BS64:BS69" si="37">BN64+BO64</f>
        <v>0</v>
      </c>
      <c r="BT64" s="174"/>
      <c r="BU64" s="145"/>
    </row>
    <row r="65" spans="1:73" x14ac:dyDescent="0.25">
      <c r="A65" s="25" t="s">
        <v>117</v>
      </c>
      <c r="B65" s="25" t="s">
        <v>293</v>
      </c>
      <c r="C65" s="25" t="s">
        <v>252</v>
      </c>
      <c r="D65" s="26" t="s">
        <v>323</v>
      </c>
      <c r="E65" s="25"/>
      <c r="F65" s="101">
        <f t="shared" si="29"/>
        <v>0</v>
      </c>
      <c r="G65" s="172"/>
      <c r="H65" s="172"/>
      <c r="I65" s="172"/>
      <c r="J65" s="173"/>
      <c r="K65" s="173"/>
      <c r="L65" s="173"/>
      <c r="M65" s="173">
        <f t="shared" si="30"/>
        <v>0</v>
      </c>
      <c r="N65" s="174"/>
      <c r="O65" s="145"/>
      <c r="P65" s="172"/>
      <c r="Q65" s="172"/>
      <c r="R65" s="172"/>
      <c r="S65" s="173"/>
      <c r="T65" s="173"/>
      <c r="U65" s="173"/>
      <c r="V65" s="173">
        <f t="shared" si="32"/>
        <v>0</v>
      </c>
      <c r="W65" s="174"/>
      <c r="X65" s="145"/>
      <c r="Y65" s="198"/>
      <c r="Z65" s="172"/>
      <c r="AA65" s="173"/>
      <c r="AB65" s="173"/>
      <c r="AC65" s="173"/>
      <c r="AD65" s="172"/>
      <c r="AE65" s="173">
        <f t="shared" si="31"/>
        <v>0</v>
      </c>
      <c r="AF65" s="174"/>
      <c r="AG65" s="145"/>
      <c r="AH65" s="172"/>
      <c r="AI65" s="172"/>
      <c r="AJ65" s="173"/>
      <c r="AK65" s="173"/>
      <c r="AL65" s="172"/>
      <c r="AM65" s="173">
        <f t="shared" si="33"/>
        <v>0</v>
      </c>
      <c r="AN65" s="174"/>
      <c r="AO65" s="145"/>
      <c r="AP65" s="172"/>
      <c r="AQ65" s="172"/>
      <c r="AR65" s="173"/>
      <c r="AS65" s="173"/>
      <c r="AT65" s="172"/>
      <c r="AU65" s="173">
        <f t="shared" si="34"/>
        <v>0</v>
      </c>
      <c r="AV65" s="174"/>
      <c r="AW65" s="145"/>
      <c r="AX65" s="172"/>
      <c r="AY65" s="172"/>
      <c r="AZ65" s="173"/>
      <c r="BA65" s="173"/>
      <c r="BB65" s="172"/>
      <c r="BC65" s="173">
        <f t="shared" si="35"/>
        <v>0</v>
      </c>
      <c r="BD65" s="174"/>
      <c r="BE65" s="145"/>
      <c r="BF65" s="172"/>
      <c r="BG65" s="172"/>
      <c r="BH65" s="173"/>
      <c r="BI65" s="173"/>
      <c r="BJ65" s="172"/>
      <c r="BK65" s="173">
        <f t="shared" si="36"/>
        <v>0</v>
      </c>
      <c r="BL65" s="174"/>
      <c r="BM65" s="145"/>
      <c r="BN65" s="172"/>
      <c r="BO65" s="172"/>
      <c r="BP65" s="173"/>
      <c r="BQ65" s="173"/>
      <c r="BR65" s="172"/>
      <c r="BS65" s="173">
        <f t="shared" si="37"/>
        <v>0</v>
      </c>
      <c r="BT65" s="174"/>
      <c r="BU65" s="145"/>
    </row>
    <row r="66" spans="1:73" x14ac:dyDescent="0.25">
      <c r="A66" s="25" t="s">
        <v>117</v>
      </c>
      <c r="B66" s="25" t="s">
        <v>293</v>
      </c>
      <c r="C66" s="25" t="s">
        <v>252</v>
      </c>
      <c r="D66" s="26" t="s">
        <v>352</v>
      </c>
      <c r="E66" s="25"/>
      <c r="F66" s="101">
        <f t="shared" si="29"/>
        <v>0</v>
      </c>
      <c r="G66" s="172"/>
      <c r="H66" s="172"/>
      <c r="I66" s="172"/>
      <c r="J66" s="173"/>
      <c r="K66" s="173"/>
      <c r="L66" s="173"/>
      <c r="M66" s="173">
        <f t="shared" si="30"/>
        <v>0</v>
      </c>
      <c r="N66" s="174"/>
      <c r="O66" s="145"/>
      <c r="P66" s="172"/>
      <c r="Q66" s="172"/>
      <c r="R66" s="172"/>
      <c r="S66" s="173"/>
      <c r="T66" s="173"/>
      <c r="U66" s="173"/>
      <c r="V66" s="173">
        <f t="shared" si="32"/>
        <v>0</v>
      </c>
      <c r="W66" s="174"/>
      <c r="X66" s="145"/>
      <c r="Y66" s="198"/>
      <c r="Z66" s="172"/>
      <c r="AA66" s="173"/>
      <c r="AB66" s="173"/>
      <c r="AC66" s="173"/>
      <c r="AD66" s="172"/>
      <c r="AE66" s="173">
        <f t="shared" si="31"/>
        <v>0</v>
      </c>
      <c r="AF66" s="174"/>
      <c r="AG66" s="145"/>
      <c r="AH66" s="172"/>
      <c r="AI66" s="172"/>
      <c r="AJ66" s="173"/>
      <c r="AK66" s="173"/>
      <c r="AL66" s="172"/>
      <c r="AM66" s="173">
        <f t="shared" si="33"/>
        <v>0</v>
      </c>
      <c r="AN66" s="174"/>
      <c r="AO66" s="145"/>
      <c r="AP66" s="172"/>
      <c r="AQ66" s="172"/>
      <c r="AR66" s="173"/>
      <c r="AS66" s="173"/>
      <c r="AT66" s="172"/>
      <c r="AU66" s="173">
        <f t="shared" si="34"/>
        <v>0</v>
      </c>
      <c r="AV66" s="174"/>
      <c r="AW66" s="145"/>
      <c r="AX66" s="172"/>
      <c r="AY66" s="172"/>
      <c r="AZ66" s="173"/>
      <c r="BA66" s="173"/>
      <c r="BB66" s="172"/>
      <c r="BC66" s="173">
        <f t="shared" si="35"/>
        <v>0</v>
      </c>
      <c r="BD66" s="174"/>
      <c r="BE66" s="145"/>
      <c r="BF66" s="172"/>
      <c r="BG66" s="172"/>
      <c r="BH66" s="173"/>
      <c r="BI66" s="173"/>
      <c r="BJ66" s="172"/>
      <c r="BK66" s="173">
        <f t="shared" si="36"/>
        <v>0</v>
      </c>
      <c r="BL66" s="174"/>
      <c r="BM66" s="145"/>
      <c r="BN66" s="172"/>
      <c r="BO66" s="172"/>
      <c r="BP66" s="173"/>
      <c r="BQ66" s="173"/>
      <c r="BR66" s="172"/>
      <c r="BS66" s="173">
        <f t="shared" si="37"/>
        <v>0</v>
      </c>
      <c r="BT66" s="174"/>
      <c r="BU66" s="145"/>
    </row>
    <row r="67" spans="1:73" x14ac:dyDescent="0.25">
      <c r="A67" s="25" t="s">
        <v>313</v>
      </c>
      <c r="B67" s="25" t="s">
        <v>314</v>
      </c>
      <c r="C67" s="26" t="s">
        <v>315</v>
      </c>
      <c r="D67" s="25" t="s">
        <v>367</v>
      </c>
      <c r="E67" s="25"/>
      <c r="F67" s="101">
        <f t="shared" si="29"/>
        <v>37</v>
      </c>
      <c r="G67" s="172">
        <v>4</v>
      </c>
      <c r="H67" s="172">
        <v>0</v>
      </c>
      <c r="I67" s="172">
        <v>98.1</v>
      </c>
      <c r="J67" s="173"/>
      <c r="K67" s="173"/>
      <c r="L67" s="173"/>
      <c r="M67" s="173">
        <f t="shared" si="30"/>
        <v>4</v>
      </c>
      <c r="N67" s="174" t="s">
        <v>400</v>
      </c>
      <c r="O67" s="145">
        <v>17</v>
      </c>
      <c r="P67" s="172">
        <v>0</v>
      </c>
      <c r="Q67" s="172">
        <v>0</v>
      </c>
      <c r="R67" s="172">
        <v>67</v>
      </c>
      <c r="S67" s="173">
        <v>0</v>
      </c>
      <c r="T67" s="173">
        <v>0</v>
      </c>
      <c r="U67" s="173">
        <v>46.41</v>
      </c>
      <c r="V67" s="173">
        <f t="shared" si="32"/>
        <v>0</v>
      </c>
      <c r="W67" s="174" t="s">
        <v>397</v>
      </c>
      <c r="X67" s="145">
        <v>20</v>
      </c>
      <c r="Y67" s="198">
        <v>0</v>
      </c>
      <c r="Z67" s="172">
        <v>3</v>
      </c>
      <c r="AA67" s="173">
        <v>56.38</v>
      </c>
      <c r="AB67" s="173">
        <v>8</v>
      </c>
      <c r="AC67" s="173">
        <v>0</v>
      </c>
      <c r="AD67" s="172">
        <v>33.24</v>
      </c>
      <c r="AE67" s="173">
        <f t="shared" si="31"/>
        <v>11</v>
      </c>
      <c r="AF67" s="174"/>
      <c r="AG67" s="145"/>
      <c r="AH67" s="172"/>
      <c r="AI67" s="172"/>
      <c r="AJ67" s="173"/>
      <c r="AK67" s="173"/>
      <c r="AL67" s="172"/>
      <c r="AM67" s="173">
        <f t="shared" si="33"/>
        <v>0</v>
      </c>
      <c r="AN67" s="174"/>
      <c r="AO67" s="145"/>
      <c r="AP67" s="172"/>
      <c r="AQ67" s="172"/>
      <c r="AR67" s="173"/>
      <c r="AS67" s="173"/>
      <c r="AT67" s="172"/>
      <c r="AU67" s="173">
        <f t="shared" si="34"/>
        <v>0</v>
      </c>
      <c r="AV67" s="174"/>
      <c r="AW67" s="145"/>
      <c r="AX67" s="172"/>
      <c r="AY67" s="172"/>
      <c r="AZ67" s="173"/>
      <c r="BA67" s="173"/>
      <c r="BB67" s="172"/>
      <c r="BC67" s="173">
        <f t="shared" si="35"/>
        <v>0</v>
      </c>
      <c r="BD67" s="174"/>
      <c r="BE67" s="145"/>
      <c r="BF67" s="172"/>
      <c r="BG67" s="172"/>
      <c r="BH67" s="173"/>
      <c r="BI67" s="173"/>
      <c r="BJ67" s="172"/>
      <c r="BK67" s="173">
        <f t="shared" si="36"/>
        <v>0</v>
      </c>
      <c r="BL67" s="174"/>
      <c r="BM67" s="145"/>
      <c r="BN67" s="172"/>
      <c r="BO67" s="172"/>
      <c r="BP67" s="173"/>
      <c r="BQ67" s="173"/>
      <c r="BR67" s="172"/>
      <c r="BS67" s="173">
        <f t="shared" si="37"/>
        <v>0</v>
      </c>
      <c r="BT67" s="174"/>
      <c r="BU67" s="145"/>
    </row>
    <row r="68" spans="1:73" x14ac:dyDescent="0.25">
      <c r="A68" s="25" t="s">
        <v>390</v>
      </c>
      <c r="B68" s="25" t="s">
        <v>314</v>
      </c>
      <c r="C68" s="26" t="s">
        <v>290</v>
      </c>
      <c r="D68" s="25" t="s">
        <v>391</v>
      </c>
      <c r="E68" s="25"/>
      <c r="F68" s="101">
        <f t="shared" si="29"/>
        <v>0</v>
      </c>
      <c r="G68" s="172"/>
      <c r="H68" s="172"/>
      <c r="I68" s="172"/>
      <c r="J68" s="173"/>
      <c r="K68" s="173"/>
      <c r="L68" s="173"/>
      <c r="M68" s="173">
        <f t="shared" si="30"/>
        <v>0</v>
      </c>
      <c r="N68" s="174"/>
      <c r="O68" s="145"/>
      <c r="P68" s="172"/>
      <c r="Q68" s="172"/>
      <c r="R68" s="172"/>
      <c r="S68" s="173"/>
      <c r="T68" s="173"/>
      <c r="U68" s="173"/>
      <c r="V68" s="173">
        <f t="shared" si="32"/>
        <v>0</v>
      </c>
      <c r="W68" s="174"/>
      <c r="X68" s="145"/>
      <c r="Y68" s="198"/>
      <c r="Z68" s="172"/>
      <c r="AA68" s="173"/>
      <c r="AB68" s="173"/>
      <c r="AC68" s="173"/>
      <c r="AD68" s="172"/>
      <c r="AE68" s="173">
        <f t="shared" si="31"/>
        <v>0</v>
      </c>
      <c r="AF68" s="174"/>
      <c r="AG68" s="145"/>
      <c r="AH68" s="172"/>
      <c r="AI68" s="172"/>
      <c r="AJ68" s="173"/>
      <c r="AK68" s="173"/>
      <c r="AL68" s="172"/>
      <c r="AM68" s="173">
        <f t="shared" si="33"/>
        <v>0</v>
      </c>
      <c r="AN68" s="174"/>
      <c r="AO68" s="145"/>
      <c r="AP68" s="172"/>
      <c r="AQ68" s="172"/>
      <c r="AR68" s="173"/>
      <c r="AS68" s="173"/>
      <c r="AT68" s="172"/>
      <c r="AU68" s="173">
        <f t="shared" si="34"/>
        <v>0</v>
      </c>
      <c r="AV68" s="174"/>
      <c r="AW68" s="145"/>
      <c r="AX68" s="172"/>
      <c r="AY68" s="172"/>
      <c r="AZ68" s="173"/>
      <c r="BA68" s="173"/>
      <c r="BB68" s="172"/>
      <c r="BC68" s="173">
        <f t="shared" si="35"/>
        <v>0</v>
      </c>
      <c r="BD68" s="174"/>
      <c r="BE68" s="145"/>
      <c r="BF68" s="172"/>
      <c r="BG68" s="172"/>
      <c r="BH68" s="173"/>
      <c r="BI68" s="173"/>
      <c r="BJ68" s="172"/>
      <c r="BK68" s="173">
        <f t="shared" si="36"/>
        <v>0</v>
      </c>
      <c r="BL68" s="174"/>
      <c r="BM68" s="145"/>
      <c r="BN68" s="172"/>
      <c r="BO68" s="172"/>
      <c r="BP68" s="173"/>
      <c r="BQ68" s="173"/>
      <c r="BR68" s="172"/>
      <c r="BS68" s="173">
        <f t="shared" si="37"/>
        <v>0</v>
      </c>
      <c r="BT68" s="174"/>
      <c r="BU68" s="145"/>
    </row>
    <row r="69" spans="1:73" x14ac:dyDescent="0.25">
      <c r="A69" s="25" t="s">
        <v>368</v>
      </c>
      <c r="B69" s="25" t="s">
        <v>369</v>
      </c>
      <c r="C69" s="26" t="s">
        <v>290</v>
      </c>
      <c r="D69" s="25" t="s">
        <v>370</v>
      </c>
      <c r="E69" s="28"/>
      <c r="F69" s="102">
        <f t="shared" si="29"/>
        <v>57</v>
      </c>
      <c r="G69" s="176">
        <v>0</v>
      </c>
      <c r="H69" s="176">
        <v>0</v>
      </c>
      <c r="I69" s="176">
        <v>108.56</v>
      </c>
      <c r="J69" s="182">
        <v>4</v>
      </c>
      <c r="K69" s="182">
        <v>0</v>
      </c>
      <c r="L69" s="182">
        <v>43.04</v>
      </c>
      <c r="M69" s="182">
        <f>J69+K69</f>
        <v>4</v>
      </c>
      <c r="N69" s="189" t="s">
        <v>398</v>
      </c>
      <c r="O69" s="145">
        <v>19</v>
      </c>
      <c r="P69" s="176">
        <v>0</v>
      </c>
      <c r="Q69" s="176">
        <v>0</v>
      </c>
      <c r="R69" s="176">
        <v>68</v>
      </c>
      <c r="S69" s="182">
        <v>8</v>
      </c>
      <c r="T69" s="182">
        <v>0</v>
      </c>
      <c r="U69" s="182">
        <v>54.88</v>
      </c>
      <c r="V69" s="182">
        <f t="shared" si="32"/>
        <v>0</v>
      </c>
      <c r="W69" s="189" t="s">
        <v>398</v>
      </c>
      <c r="X69" s="145">
        <v>19</v>
      </c>
      <c r="Y69" s="199">
        <v>0</v>
      </c>
      <c r="Z69" s="176">
        <v>0</v>
      </c>
      <c r="AA69" s="182">
        <v>47.18</v>
      </c>
      <c r="AB69" s="182">
        <v>0</v>
      </c>
      <c r="AC69" s="182">
        <v>0</v>
      </c>
      <c r="AD69" s="176">
        <v>33.58</v>
      </c>
      <c r="AE69" s="173">
        <f t="shared" si="31"/>
        <v>0</v>
      </c>
      <c r="AF69" s="189" t="s">
        <v>398</v>
      </c>
      <c r="AG69" s="145">
        <v>19</v>
      </c>
      <c r="AH69" s="176"/>
      <c r="AI69" s="176"/>
      <c r="AJ69" s="182"/>
      <c r="AK69" s="182"/>
      <c r="AL69" s="176"/>
      <c r="AM69" s="182">
        <f t="shared" si="33"/>
        <v>0</v>
      </c>
      <c r="AN69" s="189"/>
      <c r="AO69" s="145"/>
      <c r="AP69" s="176"/>
      <c r="AQ69" s="176"/>
      <c r="AR69" s="182"/>
      <c r="AS69" s="182"/>
      <c r="AT69" s="176"/>
      <c r="AU69" s="182">
        <f t="shared" si="34"/>
        <v>0</v>
      </c>
      <c r="AV69" s="189"/>
      <c r="AW69" s="145"/>
      <c r="AX69" s="176"/>
      <c r="AY69" s="176"/>
      <c r="AZ69" s="182"/>
      <c r="BA69" s="182"/>
      <c r="BB69" s="176"/>
      <c r="BC69" s="182">
        <f t="shared" si="35"/>
        <v>0</v>
      </c>
      <c r="BD69" s="189"/>
      <c r="BE69" s="145"/>
      <c r="BF69" s="176"/>
      <c r="BG69" s="176"/>
      <c r="BH69" s="182"/>
      <c r="BI69" s="182"/>
      <c r="BJ69" s="176"/>
      <c r="BK69" s="182">
        <f t="shared" si="36"/>
        <v>0</v>
      </c>
      <c r="BL69" s="189"/>
      <c r="BM69" s="145"/>
      <c r="BN69" s="176"/>
      <c r="BO69" s="176"/>
      <c r="BP69" s="182"/>
      <c r="BQ69" s="182"/>
      <c r="BR69" s="176"/>
      <c r="BS69" s="182">
        <f t="shared" si="37"/>
        <v>0</v>
      </c>
      <c r="BT69" s="189"/>
      <c r="BU69" s="145"/>
    </row>
    <row r="70" spans="1:73" ht="16.5" thickBot="1" x14ac:dyDescent="0.3">
      <c r="A70" s="25" t="s">
        <v>256</v>
      </c>
      <c r="B70" s="25" t="s">
        <v>339</v>
      </c>
      <c r="C70" s="26" t="s">
        <v>340</v>
      </c>
      <c r="D70" s="25" t="s">
        <v>341</v>
      </c>
      <c r="E70" s="26"/>
      <c r="F70" s="101">
        <f t="shared" si="29"/>
        <v>0</v>
      </c>
      <c r="G70" s="171"/>
      <c r="H70" s="172"/>
      <c r="I70" s="172"/>
      <c r="J70" s="172"/>
      <c r="K70" s="172"/>
      <c r="L70" s="172"/>
      <c r="M70" s="172">
        <f>J70+K70</f>
        <v>0</v>
      </c>
      <c r="N70" s="173"/>
      <c r="O70" s="139"/>
      <c r="P70" s="171"/>
      <c r="Q70" s="172"/>
      <c r="R70" s="172"/>
      <c r="S70" s="172"/>
      <c r="T70" s="172"/>
      <c r="U70" s="172"/>
      <c r="V70" s="172">
        <f>S70+T70</f>
        <v>0</v>
      </c>
      <c r="W70" s="173"/>
      <c r="X70" s="139"/>
      <c r="Y70" s="198"/>
      <c r="Z70" s="172"/>
      <c r="AA70" s="172"/>
      <c r="AB70" s="172"/>
      <c r="AC70" s="172"/>
      <c r="AD70" s="172"/>
      <c r="AE70" s="173">
        <f t="shared" si="31"/>
        <v>0</v>
      </c>
      <c r="AF70" s="174"/>
      <c r="AG70" s="139"/>
      <c r="AH70" s="172"/>
      <c r="AI70" s="172"/>
      <c r="AJ70" s="172"/>
      <c r="AK70" s="172"/>
      <c r="AL70" s="172"/>
      <c r="AM70" s="172">
        <f>AJ70+AK70</f>
        <v>0</v>
      </c>
      <c r="AN70" s="173"/>
      <c r="AO70" s="139"/>
      <c r="AP70" s="172"/>
      <c r="AQ70" s="172"/>
      <c r="AR70" s="172"/>
      <c r="AS70" s="172"/>
      <c r="AT70" s="172"/>
      <c r="AU70" s="172">
        <f>AR70+AS70</f>
        <v>0</v>
      </c>
      <c r="AV70" s="173"/>
      <c r="AW70" s="139"/>
      <c r="AX70" s="172"/>
      <c r="AY70" s="172"/>
      <c r="AZ70" s="172"/>
      <c r="BA70" s="172"/>
      <c r="BB70" s="172"/>
      <c r="BC70" s="172">
        <f>AZ70+BA70</f>
        <v>0</v>
      </c>
      <c r="BD70" s="173"/>
      <c r="BE70" s="139"/>
      <c r="BF70" s="172"/>
      <c r="BG70" s="172"/>
      <c r="BH70" s="172"/>
      <c r="BI70" s="172"/>
      <c r="BJ70" s="172"/>
      <c r="BK70" s="172">
        <f>BH70+BI70</f>
        <v>0</v>
      </c>
      <c r="BL70" s="173"/>
      <c r="BM70" s="139"/>
      <c r="BN70" s="172"/>
      <c r="BO70" s="172"/>
      <c r="BP70" s="172"/>
      <c r="BQ70" s="172"/>
      <c r="BR70" s="172"/>
      <c r="BS70" s="172">
        <f>BP70+BQ70</f>
        <v>0</v>
      </c>
      <c r="BT70" s="173"/>
      <c r="BU70" s="139"/>
    </row>
    <row r="71" spans="1:73" x14ac:dyDescent="0.25">
      <c r="A71" s="35"/>
      <c r="B71" s="35"/>
      <c r="C71" s="35"/>
      <c r="D71" s="35"/>
      <c r="E71" s="35"/>
    </row>
    <row r="72" spans="1:73" ht="16.5" thickBot="1" x14ac:dyDescent="0.3"/>
    <row r="73" spans="1:73" s="17" customFormat="1" ht="63" x14ac:dyDescent="0.25">
      <c r="A73" s="222" t="s">
        <v>19</v>
      </c>
      <c r="B73" s="223"/>
      <c r="C73" s="223"/>
      <c r="D73" s="223"/>
      <c r="E73" s="223"/>
      <c r="F73" s="142" t="s">
        <v>4</v>
      </c>
      <c r="G73" s="186" t="s">
        <v>5</v>
      </c>
      <c r="H73" s="184" t="s">
        <v>6</v>
      </c>
      <c r="I73" s="184" t="s">
        <v>7</v>
      </c>
      <c r="J73" s="151" t="s">
        <v>415</v>
      </c>
      <c r="K73" s="184" t="s">
        <v>6</v>
      </c>
      <c r="L73" s="184" t="s">
        <v>7</v>
      </c>
      <c r="M73" s="151" t="s">
        <v>8</v>
      </c>
      <c r="N73" s="144" t="s">
        <v>366</v>
      </c>
      <c r="O73" s="12" t="s">
        <v>9</v>
      </c>
      <c r="P73" s="186" t="s">
        <v>5</v>
      </c>
      <c r="Q73" s="184" t="s">
        <v>6</v>
      </c>
      <c r="R73" s="184" t="s">
        <v>7</v>
      </c>
      <c r="S73" s="151" t="s">
        <v>415</v>
      </c>
      <c r="T73" s="184" t="s">
        <v>6</v>
      </c>
      <c r="U73" s="184" t="s">
        <v>7</v>
      </c>
      <c r="V73" s="151" t="s">
        <v>8</v>
      </c>
      <c r="W73" s="144" t="s">
        <v>366</v>
      </c>
      <c r="X73" s="12" t="s">
        <v>9</v>
      </c>
      <c r="Y73" s="196" t="s">
        <v>396</v>
      </c>
      <c r="Z73" s="184" t="s">
        <v>6</v>
      </c>
      <c r="AA73" s="151" t="s">
        <v>7</v>
      </c>
      <c r="AB73" s="151" t="s">
        <v>415</v>
      </c>
      <c r="AC73" s="184" t="s">
        <v>6</v>
      </c>
      <c r="AD73" s="184" t="s">
        <v>7</v>
      </c>
      <c r="AE73" s="151" t="s">
        <v>8</v>
      </c>
      <c r="AF73" s="144" t="s">
        <v>366</v>
      </c>
      <c r="AG73" s="12" t="s">
        <v>9</v>
      </c>
      <c r="AH73" s="186" t="s">
        <v>5</v>
      </c>
      <c r="AI73" s="184" t="s">
        <v>6</v>
      </c>
      <c r="AJ73" s="151" t="s">
        <v>415</v>
      </c>
      <c r="AK73" s="184" t="s">
        <v>6</v>
      </c>
      <c r="AL73" s="184" t="s">
        <v>7</v>
      </c>
      <c r="AM73" s="151" t="s">
        <v>8</v>
      </c>
      <c r="AN73" s="144" t="s">
        <v>366</v>
      </c>
      <c r="AO73" s="12" t="s">
        <v>9</v>
      </c>
      <c r="AP73" s="186" t="s">
        <v>5</v>
      </c>
      <c r="AQ73" s="184" t="s">
        <v>6</v>
      </c>
      <c r="AR73" s="151" t="s">
        <v>415</v>
      </c>
      <c r="AS73" s="184" t="s">
        <v>6</v>
      </c>
      <c r="AT73" s="184" t="s">
        <v>7</v>
      </c>
      <c r="AU73" s="151" t="s">
        <v>8</v>
      </c>
      <c r="AV73" s="144" t="s">
        <v>366</v>
      </c>
      <c r="AW73" s="12" t="s">
        <v>9</v>
      </c>
      <c r="AX73" s="186" t="s">
        <v>5</v>
      </c>
      <c r="AY73" s="184" t="s">
        <v>6</v>
      </c>
      <c r="AZ73" s="151" t="s">
        <v>415</v>
      </c>
      <c r="BA73" s="184" t="s">
        <v>6</v>
      </c>
      <c r="BB73" s="184" t="s">
        <v>7</v>
      </c>
      <c r="BC73" s="151" t="s">
        <v>8</v>
      </c>
      <c r="BD73" s="144" t="s">
        <v>366</v>
      </c>
      <c r="BE73" s="12" t="s">
        <v>9</v>
      </c>
      <c r="BF73" s="186" t="s">
        <v>5</v>
      </c>
      <c r="BG73" s="184" t="s">
        <v>6</v>
      </c>
      <c r="BH73" s="151" t="s">
        <v>415</v>
      </c>
      <c r="BI73" s="184" t="s">
        <v>6</v>
      </c>
      <c r="BJ73" s="184" t="s">
        <v>7</v>
      </c>
      <c r="BK73" s="151" t="s">
        <v>8</v>
      </c>
      <c r="BL73" s="144" t="s">
        <v>366</v>
      </c>
      <c r="BM73" s="12" t="s">
        <v>9</v>
      </c>
      <c r="BN73" s="186" t="s">
        <v>5</v>
      </c>
      <c r="BO73" s="184" t="s">
        <v>6</v>
      </c>
      <c r="BP73" s="151" t="s">
        <v>415</v>
      </c>
      <c r="BQ73" s="184" t="s">
        <v>6</v>
      </c>
      <c r="BR73" s="184" t="s">
        <v>10</v>
      </c>
      <c r="BS73" s="151" t="s">
        <v>8</v>
      </c>
      <c r="BT73" s="144" t="s">
        <v>366</v>
      </c>
      <c r="BU73" s="12" t="s">
        <v>9</v>
      </c>
    </row>
    <row r="74" spans="1:73" x14ac:dyDescent="0.25">
      <c r="A74" s="18" t="s">
        <v>11</v>
      </c>
      <c r="B74" s="18" t="s">
        <v>12</v>
      </c>
      <c r="C74" s="19" t="s">
        <v>13</v>
      </c>
      <c r="D74" s="19" t="s">
        <v>14</v>
      </c>
      <c r="E74" s="19" t="s">
        <v>61</v>
      </c>
      <c r="F74" s="44"/>
      <c r="G74" s="166"/>
      <c r="H74" s="167"/>
      <c r="I74" s="167"/>
      <c r="J74" s="168"/>
      <c r="K74" s="168"/>
      <c r="L74" s="168"/>
      <c r="M74" s="168"/>
      <c r="N74" s="169"/>
      <c r="O74" s="170"/>
      <c r="P74" s="166"/>
      <c r="Q74" s="167"/>
      <c r="R74" s="167"/>
      <c r="S74" s="168"/>
      <c r="T74" s="168"/>
      <c r="U74" s="168"/>
      <c r="V74" s="168"/>
      <c r="W74" s="169"/>
      <c r="X74" s="170"/>
      <c r="Y74" s="197"/>
      <c r="Z74" s="167"/>
      <c r="AA74" s="168"/>
      <c r="AB74" s="168"/>
      <c r="AC74" s="168"/>
      <c r="AD74" s="167"/>
      <c r="AE74" s="168"/>
      <c r="AF74" s="169"/>
      <c r="AG74" s="170"/>
      <c r="AH74" s="166"/>
      <c r="AI74" s="167"/>
      <c r="AJ74" s="168"/>
      <c r="AK74" s="168"/>
      <c r="AL74" s="167"/>
      <c r="AM74" s="168"/>
      <c r="AN74" s="169"/>
      <c r="AO74" s="170"/>
      <c r="AP74" s="166"/>
      <c r="AQ74" s="167"/>
      <c r="AR74" s="168"/>
      <c r="AS74" s="168"/>
      <c r="AT74" s="167"/>
      <c r="AU74" s="168"/>
      <c r="AV74" s="169"/>
      <c r="AW74" s="170"/>
      <c r="AX74" s="166"/>
      <c r="AY74" s="167"/>
      <c r="AZ74" s="168"/>
      <c r="BA74" s="168"/>
      <c r="BB74" s="167"/>
      <c r="BC74" s="168"/>
      <c r="BD74" s="169"/>
      <c r="BE74" s="170"/>
      <c r="BF74" s="166"/>
      <c r="BG74" s="167"/>
      <c r="BH74" s="168"/>
      <c r="BI74" s="168"/>
      <c r="BJ74" s="167"/>
      <c r="BK74" s="168"/>
      <c r="BL74" s="169"/>
      <c r="BM74" s="170"/>
      <c r="BN74" s="166"/>
      <c r="BO74" s="166"/>
      <c r="BP74" s="168"/>
      <c r="BQ74" s="168"/>
      <c r="BR74" s="167"/>
      <c r="BS74" s="168"/>
      <c r="BT74" s="169"/>
      <c r="BU74" s="170"/>
    </row>
    <row r="75" spans="1:73" x14ac:dyDescent="0.25">
      <c r="A75" s="25" t="s">
        <v>128</v>
      </c>
      <c r="B75" s="25" t="s">
        <v>129</v>
      </c>
      <c r="C75" s="26" t="s">
        <v>130</v>
      </c>
      <c r="D75" s="25" t="s">
        <v>132</v>
      </c>
      <c r="E75" s="26"/>
      <c r="F75" s="101">
        <f t="shared" ref="F75:F97" si="38">O75+X75+AG75+AO75+AW75+BE75+BM75+BU75</f>
        <v>0</v>
      </c>
      <c r="G75" s="171"/>
      <c r="H75" s="172"/>
      <c r="I75" s="172"/>
      <c r="J75" s="173"/>
      <c r="K75" s="173"/>
      <c r="L75" s="173"/>
      <c r="M75" s="173">
        <f t="shared" ref="M75:M94" si="39">J75+K75</f>
        <v>0</v>
      </c>
      <c r="N75" s="174"/>
      <c r="O75" s="138"/>
      <c r="P75" s="171"/>
      <c r="Q75" s="172"/>
      <c r="R75" s="172"/>
      <c r="S75" s="173"/>
      <c r="T75" s="173"/>
      <c r="U75" s="173"/>
      <c r="V75" s="173">
        <f t="shared" ref="V75:V95" si="40">P75+Q75</f>
        <v>0</v>
      </c>
      <c r="W75" s="174"/>
      <c r="X75" s="138"/>
      <c r="Y75" s="198">
        <v>51</v>
      </c>
      <c r="Z75" s="172">
        <v>0</v>
      </c>
      <c r="AA75" s="173">
        <v>96.17</v>
      </c>
      <c r="AB75" s="173">
        <v>4</v>
      </c>
      <c r="AC75" s="173">
        <v>0</v>
      </c>
      <c r="AD75" s="172">
        <v>37.69</v>
      </c>
      <c r="AE75" s="173">
        <f>Y75+Z75+AB75+AC75</f>
        <v>55</v>
      </c>
      <c r="AF75" s="174"/>
      <c r="AG75" s="138"/>
      <c r="AH75" s="171"/>
      <c r="AI75" s="172"/>
      <c r="AJ75" s="173"/>
      <c r="AK75" s="173"/>
      <c r="AL75" s="172"/>
      <c r="AM75" s="173">
        <f t="shared" ref="AM75:AM97" si="41">AH75+AI75</f>
        <v>0</v>
      </c>
      <c r="AN75" s="174"/>
      <c r="AO75" s="138"/>
      <c r="AP75" s="171"/>
      <c r="AQ75" s="172"/>
      <c r="AR75" s="173"/>
      <c r="AS75" s="173"/>
      <c r="AT75" s="172"/>
      <c r="AU75" s="173">
        <f t="shared" ref="AU75:AU97" si="42">AP75+AQ75</f>
        <v>0</v>
      </c>
      <c r="AV75" s="174"/>
      <c r="AW75" s="138"/>
      <c r="AX75" s="171"/>
      <c r="AY75" s="172"/>
      <c r="AZ75" s="173"/>
      <c r="BA75" s="173"/>
      <c r="BB75" s="172"/>
      <c r="BC75" s="173">
        <f t="shared" ref="BC75:BC97" si="43">AX75+AY75</f>
        <v>0</v>
      </c>
      <c r="BD75" s="174"/>
      <c r="BE75" s="138"/>
      <c r="BF75" s="171"/>
      <c r="BG75" s="172"/>
      <c r="BH75" s="173"/>
      <c r="BI75" s="173"/>
      <c r="BJ75" s="172"/>
      <c r="BK75" s="173">
        <f t="shared" ref="BK75:BK97" si="44">BF75+BG75</f>
        <v>0</v>
      </c>
      <c r="BL75" s="174"/>
      <c r="BM75" s="138"/>
      <c r="BN75" s="171"/>
      <c r="BO75" s="171"/>
      <c r="BP75" s="173"/>
      <c r="BQ75" s="173"/>
      <c r="BR75" s="172"/>
      <c r="BS75" s="173">
        <f t="shared" ref="BS75:BS93" si="45">BN75+BO75</f>
        <v>0</v>
      </c>
      <c r="BT75" s="174"/>
      <c r="BU75" s="138"/>
    </row>
    <row r="76" spans="1:73" x14ac:dyDescent="0.25">
      <c r="A76" s="25" t="s">
        <v>128</v>
      </c>
      <c r="B76" s="25" t="s">
        <v>129</v>
      </c>
      <c r="C76" s="26" t="s">
        <v>130</v>
      </c>
      <c r="D76" s="26" t="s">
        <v>133</v>
      </c>
      <c r="E76" s="26"/>
      <c r="F76" s="101">
        <f t="shared" si="38"/>
        <v>17</v>
      </c>
      <c r="G76" s="171"/>
      <c r="H76" s="172"/>
      <c r="I76" s="172"/>
      <c r="J76" s="173"/>
      <c r="K76" s="173"/>
      <c r="L76" s="173"/>
      <c r="M76" s="173">
        <f t="shared" si="39"/>
        <v>0</v>
      </c>
      <c r="N76" s="174"/>
      <c r="O76" s="138"/>
      <c r="P76" s="171"/>
      <c r="Q76" s="172"/>
      <c r="R76" s="172"/>
      <c r="S76" s="173"/>
      <c r="T76" s="173"/>
      <c r="U76" s="173"/>
      <c r="V76" s="173">
        <f t="shared" si="40"/>
        <v>0</v>
      </c>
      <c r="W76" s="174"/>
      <c r="X76" s="138"/>
      <c r="Y76" s="198">
        <v>4</v>
      </c>
      <c r="Z76" s="172">
        <v>0</v>
      </c>
      <c r="AA76" s="173">
        <v>47.71</v>
      </c>
      <c r="AB76" s="173">
        <v>0</v>
      </c>
      <c r="AC76" s="173">
        <v>0</v>
      </c>
      <c r="AD76" s="172">
        <v>40.04</v>
      </c>
      <c r="AE76" s="173">
        <f t="shared" ref="AE76:AE97" si="46">Y76+Z76+AB76+AC76</f>
        <v>4</v>
      </c>
      <c r="AF76" s="174" t="s">
        <v>400</v>
      </c>
      <c r="AG76" s="138">
        <v>17</v>
      </c>
      <c r="AH76" s="171"/>
      <c r="AI76" s="172"/>
      <c r="AJ76" s="173"/>
      <c r="AK76" s="173"/>
      <c r="AL76" s="172"/>
      <c r="AM76" s="173">
        <f t="shared" si="41"/>
        <v>0</v>
      </c>
      <c r="AN76" s="174"/>
      <c r="AO76" s="138"/>
      <c r="AP76" s="171"/>
      <c r="AQ76" s="172"/>
      <c r="AR76" s="173"/>
      <c r="AS76" s="173"/>
      <c r="AT76" s="172"/>
      <c r="AU76" s="173">
        <f t="shared" si="42"/>
        <v>0</v>
      </c>
      <c r="AV76" s="174"/>
      <c r="AW76" s="138"/>
      <c r="AX76" s="171"/>
      <c r="AY76" s="172"/>
      <c r="AZ76" s="173"/>
      <c r="BA76" s="173"/>
      <c r="BB76" s="172"/>
      <c r="BC76" s="173">
        <f t="shared" si="43"/>
        <v>0</v>
      </c>
      <c r="BD76" s="174"/>
      <c r="BE76" s="138"/>
      <c r="BF76" s="171"/>
      <c r="BG76" s="172"/>
      <c r="BH76" s="173"/>
      <c r="BI76" s="173"/>
      <c r="BJ76" s="172"/>
      <c r="BK76" s="173">
        <f t="shared" si="44"/>
        <v>0</v>
      </c>
      <c r="BL76" s="174"/>
      <c r="BM76" s="138"/>
      <c r="BN76" s="171"/>
      <c r="BO76" s="171"/>
      <c r="BP76" s="173"/>
      <c r="BQ76" s="173"/>
      <c r="BR76" s="172"/>
      <c r="BS76" s="173">
        <f t="shared" si="45"/>
        <v>0</v>
      </c>
      <c r="BT76" s="174"/>
      <c r="BU76" s="138"/>
    </row>
    <row r="77" spans="1:73" x14ac:dyDescent="0.25">
      <c r="A77" s="25" t="s">
        <v>138</v>
      </c>
      <c r="B77" s="25" t="s">
        <v>139</v>
      </c>
      <c r="C77" s="26" t="s">
        <v>140</v>
      </c>
      <c r="D77" s="25" t="s">
        <v>141</v>
      </c>
      <c r="E77" s="26"/>
      <c r="F77" s="101">
        <f t="shared" si="38"/>
        <v>0</v>
      </c>
      <c r="G77" s="171"/>
      <c r="H77" s="172"/>
      <c r="I77" s="172"/>
      <c r="J77" s="173"/>
      <c r="K77" s="173"/>
      <c r="L77" s="173"/>
      <c r="M77" s="173">
        <f t="shared" si="39"/>
        <v>0</v>
      </c>
      <c r="N77" s="174"/>
      <c r="O77" s="138"/>
      <c r="P77" s="171" t="s">
        <v>402</v>
      </c>
      <c r="Q77" s="172"/>
      <c r="R77" s="172"/>
      <c r="S77" s="173"/>
      <c r="T77" s="173"/>
      <c r="U77" s="173"/>
      <c r="V77" s="173"/>
      <c r="W77" s="174"/>
      <c r="X77" s="138"/>
      <c r="Y77" s="198"/>
      <c r="Z77" s="172"/>
      <c r="AA77" s="173"/>
      <c r="AB77" s="173"/>
      <c r="AC77" s="173"/>
      <c r="AD77" s="172"/>
      <c r="AE77" s="173">
        <f t="shared" si="46"/>
        <v>0</v>
      </c>
      <c r="AF77" s="174"/>
      <c r="AG77" s="138"/>
      <c r="AH77" s="171"/>
      <c r="AI77" s="172"/>
      <c r="AJ77" s="173"/>
      <c r="AK77" s="173"/>
      <c r="AL77" s="172"/>
      <c r="AM77" s="173">
        <f t="shared" si="41"/>
        <v>0</v>
      </c>
      <c r="AN77" s="174"/>
      <c r="AO77" s="138"/>
      <c r="AP77" s="171"/>
      <c r="AQ77" s="172"/>
      <c r="AR77" s="173"/>
      <c r="AS77" s="173"/>
      <c r="AT77" s="172"/>
      <c r="AU77" s="173">
        <f t="shared" si="42"/>
        <v>0</v>
      </c>
      <c r="AV77" s="174"/>
      <c r="AW77" s="138"/>
      <c r="AX77" s="171"/>
      <c r="AY77" s="172"/>
      <c r="AZ77" s="173"/>
      <c r="BA77" s="173"/>
      <c r="BB77" s="172"/>
      <c r="BC77" s="173">
        <f t="shared" si="43"/>
        <v>0</v>
      </c>
      <c r="BD77" s="174"/>
      <c r="BE77" s="138"/>
      <c r="BF77" s="171"/>
      <c r="BG77" s="172"/>
      <c r="BH77" s="173"/>
      <c r="BI77" s="173"/>
      <c r="BJ77" s="172"/>
      <c r="BK77" s="173">
        <f t="shared" si="44"/>
        <v>0</v>
      </c>
      <c r="BL77" s="174"/>
      <c r="BM77" s="138"/>
      <c r="BN77" s="171"/>
      <c r="BO77" s="171"/>
      <c r="BP77" s="173"/>
      <c r="BQ77" s="173"/>
      <c r="BR77" s="172"/>
      <c r="BS77" s="173">
        <f t="shared" si="45"/>
        <v>0</v>
      </c>
      <c r="BT77" s="174"/>
      <c r="BU77" s="138"/>
    </row>
    <row r="78" spans="1:73" x14ac:dyDescent="0.25">
      <c r="A78" s="24" t="s">
        <v>142</v>
      </c>
      <c r="B78" s="25" t="s">
        <v>143</v>
      </c>
      <c r="C78" s="26" t="s">
        <v>140</v>
      </c>
      <c r="D78" s="26" t="s">
        <v>144</v>
      </c>
      <c r="E78" s="26"/>
      <c r="F78" s="101">
        <f t="shared" si="38"/>
        <v>16</v>
      </c>
      <c r="G78" s="171"/>
      <c r="H78" s="172"/>
      <c r="I78" s="172"/>
      <c r="J78" s="173"/>
      <c r="K78" s="173"/>
      <c r="L78" s="173"/>
      <c r="M78" s="173">
        <f t="shared" si="39"/>
        <v>0</v>
      </c>
      <c r="N78" s="174"/>
      <c r="O78" s="138"/>
      <c r="P78" s="171">
        <v>0</v>
      </c>
      <c r="Q78" s="172">
        <v>0</v>
      </c>
      <c r="R78" s="172">
        <v>62</v>
      </c>
      <c r="S78" s="173">
        <v>0</v>
      </c>
      <c r="T78" s="173">
        <v>0</v>
      </c>
      <c r="U78" s="173">
        <v>45.56</v>
      </c>
      <c r="V78" s="173">
        <f t="shared" si="40"/>
        <v>0</v>
      </c>
      <c r="W78" s="174" t="s">
        <v>401</v>
      </c>
      <c r="X78" s="138">
        <v>16</v>
      </c>
      <c r="Y78" s="198"/>
      <c r="Z78" s="172"/>
      <c r="AA78" s="173"/>
      <c r="AB78" s="173"/>
      <c r="AC78" s="173"/>
      <c r="AD78" s="172"/>
      <c r="AE78" s="173">
        <f t="shared" si="46"/>
        <v>0</v>
      </c>
      <c r="AF78" s="174"/>
      <c r="AG78" s="138"/>
      <c r="AH78" s="171"/>
      <c r="AI78" s="172"/>
      <c r="AJ78" s="173"/>
      <c r="AK78" s="173"/>
      <c r="AL78" s="172"/>
      <c r="AM78" s="173">
        <f t="shared" si="41"/>
        <v>0</v>
      </c>
      <c r="AN78" s="174"/>
      <c r="AO78" s="138"/>
      <c r="AP78" s="171"/>
      <c r="AQ78" s="172"/>
      <c r="AR78" s="173"/>
      <c r="AS78" s="173"/>
      <c r="AT78" s="172"/>
      <c r="AU78" s="173">
        <f t="shared" si="42"/>
        <v>0</v>
      </c>
      <c r="AV78" s="174"/>
      <c r="AW78" s="138"/>
      <c r="AX78" s="171"/>
      <c r="AY78" s="172"/>
      <c r="AZ78" s="173"/>
      <c r="BA78" s="173"/>
      <c r="BB78" s="172"/>
      <c r="BC78" s="173">
        <f t="shared" si="43"/>
        <v>0</v>
      </c>
      <c r="BD78" s="174"/>
      <c r="BE78" s="138"/>
      <c r="BF78" s="171"/>
      <c r="BG78" s="172"/>
      <c r="BH78" s="173"/>
      <c r="BI78" s="173"/>
      <c r="BJ78" s="172"/>
      <c r="BK78" s="173">
        <f t="shared" si="44"/>
        <v>0</v>
      </c>
      <c r="BL78" s="174"/>
      <c r="BM78" s="138"/>
      <c r="BN78" s="171"/>
      <c r="BO78" s="171"/>
      <c r="BP78" s="173"/>
      <c r="BQ78" s="173"/>
      <c r="BR78" s="172"/>
      <c r="BS78" s="173">
        <f t="shared" si="45"/>
        <v>0</v>
      </c>
      <c r="BT78" s="174"/>
      <c r="BU78" s="138"/>
    </row>
    <row r="79" spans="1:73" x14ac:dyDescent="0.25">
      <c r="A79" s="24" t="s">
        <v>185</v>
      </c>
      <c r="B79" s="25" t="s">
        <v>186</v>
      </c>
      <c r="C79" s="26" t="s">
        <v>126</v>
      </c>
      <c r="D79" s="26" t="s">
        <v>187</v>
      </c>
      <c r="E79" s="26"/>
      <c r="F79" s="101">
        <f t="shared" si="38"/>
        <v>0</v>
      </c>
      <c r="G79" s="171"/>
      <c r="H79" s="172"/>
      <c r="I79" s="172"/>
      <c r="J79" s="173"/>
      <c r="K79" s="173"/>
      <c r="L79" s="173"/>
      <c r="M79" s="173">
        <f t="shared" si="39"/>
        <v>0</v>
      </c>
      <c r="N79" s="174"/>
      <c r="O79" s="138"/>
      <c r="P79" s="171"/>
      <c r="Q79" s="172"/>
      <c r="R79" s="172"/>
      <c r="S79" s="173"/>
      <c r="T79" s="173"/>
      <c r="U79" s="173"/>
      <c r="V79" s="173">
        <f t="shared" si="40"/>
        <v>0</v>
      </c>
      <c r="W79" s="174"/>
      <c r="X79" s="138"/>
      <c r="Y79" s="198"/>
      <c r="Z79" s="172"/>
      <c r="AA79" s="173"/>
      <c r="AB79" s="173"/>
      <c r="AC79" s="173"/>
      <c r="AD79" s="172"/>
      <c r="AE79" s="173">
        <f t="shared" si="46"/>
        <v>0</v>
      </c>
      <c r="AF79" s="174"/>
      <c r="AG79" s="138"/>
      <c r="AH79" s="171"/>
      <c r="AI79" s="172"/>
      <c r="AJ79" s="173"/>
      <c r="AK79" s="173"/>
      <c r="AL79" s="172"/>
      <c r="AM79" s="173">
        <f t="shared" si="41"/>
        <v>0</v>
      </c>
      <c r="AN79" s="174"/>
      <c r="AO79" s="138"/>
      <c r="AP79" s="171"/>
      <c r="AQ79" s="172"/>
      <c r="AR79" s="173"/>
      <c r="AS79" s="173"/>
      <c r="AT79" s="172"/>
      <c r="AU79" s="173">
        <f t="shared" si="42"/>
        <v>0</v>
      </c>
      <c r="AV79" s="174"/>
      <c r="AW79" s="138"/>
      <c r="AX79" s="171"/>
      <c r="AY79" s="172"/>
      <c r="AZ79" s="173"/>
      <c r="BA79" s="173"/>
      <c r="BB79" s="172"/>
      <c r="BC79" s="173">
        <f t="shared" si="43"/>
        <v>0</v>
      </c>
      <c r="BD79" s="174"/>
      <c r="BE79" s="138"/>
      <c r="BF79" s="171"/>
      <c r="BG79" s="172"/>
      <c r="BH79" s="173"/>
      <c r="BI79" s="173"/>
      <c r="BJ79" s="172"/>
      <c r="BK79" s="173">
        <f t="shared" si="44"/>
        <v>0</v>
      </c>
      <c r="BL79" s="174"/>
      <c r="BM79" s="138"/>
      <c r="BN79" s="171"/>
      <c r="BO79" s="171"/>
      <c r="BP79" s="173"/>
      <c r="BQ79" s="173"/>
      <c r="BR79" s="172"/>
      <c r="BS79" s="173">
        <f t="shared" si="45"/>
        <v>0</v>
      </c>
      <c r="BT79" s="174"/>
      <c r="BU79" s="138"/>
    </row>
    <row r="80" spans="1:73" x14ac:dyDescent="0.25">
      <c r="A80" s="24" t="s">
        <v>199</v>
      </c>
      <c r="B80" s="25" t="s">
        <v>200</v>
      </c>
      <c r="C80" s="26" t="s">
        <v>136</v>
      </c>
      <c r="D80" s="26" t="s">
        <v>201</v>
      </c>
      <c r="E80" s="26"/>
      <c r="F80" s="101">
        <f t="shared" si="38"/>
        <v>0</v>
      </c>
      <c r="G80" s="171"/>
      <c r="H80" s="172"/>
      <c r="I80" s="172"/>
      <c r="J80" s="173"/>
      <c r="K80" s="173"/>
      <c r="L80" s="173"/>
      <c r="M80" s="173">
        <f t="shared" si="39"/>
        <v>0</v>
      </c>
      <c r="N80" s="174"/>
      <c r="O80" s="138"/>
      <c r="P80" s="171"/>
      <c r="Q80" s="172"/>
      <c r="R80" s="172"/>
      <c r="S80" s="173"/>
      <c r="T80" s="173"/>
      <c r="U80" s="173"/>
      <c r="V80" s="173">
        <f t="shared" si="40"/>
        <v>0</v>
      </c>
      <c r="W80" s="174"/>
      <c r="X80" s="138"/>
      <c r="Y80" s="198"/>
      <c r="Z80" s="172"/>
      <c r="AA80" s="173"/>
      <c r="AB80" s="173"/>
      <c r="AC80" s="173"/>
      <c r="AD80" s="172"/>
      <c r="AE80" s="173">
        <f t="shared" si="46"/>
        <v>0</v>
      </c>
      <c r="AF80" s="174"/>
      <c r="AG80" s="138"/>
      <c r="AH80" s="171"/>
      <c r="AI80" s="172"/>
      <c r="AJ80" s="173"/>
      <c r="AK80" s="173"/>
      <c r="AL80" s="172"/>
      <c r="AM80" s="173">
        <f t="shared" si="41"/>
        <v>0</v>
      </c>
      <c r="AN80" s="174"/>
      <c r="AO80" s="138"/>
      <c r="AP80" s="171"/>
      <c r="AQ80" s="172"/>
      <c r="AR80" s="173"/>
      <c r="AS80" s="173"/>
      <c r="AT80" s="172"/>
      <c r="AU80" s="173">
        <f t="shared" si="42"/>
        <v>0</v>
      </c>
      <c r="AV80" s="174"/>
      <c r="AW80" s="138"/>
      <c r="AX80" s="171"/>
      <c r="AY80" s="172"/>
      <c r="AZ80" s="173"/>
      <c r="BA80" s="173"/>
      <c r="BB80" s="172"/>
      <c r="BC80" s="173">
        <f t="shared" si="43"/>
        <v>0</v>
      </c>
      <c r="BD80" s="174"/>
      <c r="BE80" s="138"/>
      <c r="BF80" s="171"/>
      <c r="BG80" s="172"/>
      <c r="BH80" s="173"/>
      <c r="BI80" s="173"/>
      <c r="BJ80" s="172"/>
      <c r="BK80" s="173">
        <f t="shared" si="44"/>
        <v>0</v>
      </c>
      <c r="BL80" s="174"/>
      <c r="BM80" s="138"/>
      <c r="BN80" s="171"/>
      <c r="BO80" s="171"/>
      <c r="BP80" s="173"/>
      <c r="BQ80" s="173"/>
      <c r="BR80" s="172"/>
      <c r="BS80" s="173">
        <f t="shared" si="45"/>
        <v>0</v>
      </c>
      <c r="BT80" s="174"/>
      <c r="BU80" s="138"/>
    </row>
    <row r="81" spans="1:73" x14ac:dyDescent="0.25">
      <c r="A81" s="24" t="s">
        <v>202</v>
      </c>
      <c r="B81" s="25" t="s">
        <v>203</v>
      </c>
      <c r="C81" s="26" t="s">
        <v>126</v>
      </c>
      <c r="D81" s="26" t="s">
        <v>204</v>
      </c>
      <c r="E81" s="26"/>
      <c r="F81" s="101">
        <f t="shared" si="38"/>
        <v>0</v>
      </c>
      <c r="G81" s="171"/>
      <c r="H81" s="172"/>
      <c r="I81" s="172"/>
      <c r="J81" s="173"/>
      <c r="K81" s="173"/>
      <c r="L81" s="173"/>
      <c r="M81" s="173">
        <f t="shared" si="39"/>
        <v>0</v>
      </c>
      <c r="N81" s="174"/>
      <c r="O81" s="138"/>
      <c r="P81" s="171">
        <v>0</v>
      </c>
      <c r="Q81" s="172">
        <v>0</v>
      </c>
      <c r="R81" s="172">
        <v>63</v>
      </c>
      <c r="S81" s="173" t="s">
        <v>417</v>
      </c>
      <c r="T81" s="173"/>
      <c r="U81" s="173"/>
      <c r="V81" s="173">
        <f t="shared" si="40"/>
        <v>0</v>
      </c>
      <c r="W81" s="174"/>
      <c r="X81" s="138"/>
      <c r="Y81" s="198"/>
      <c r="Z81" s="172"/>
      <c r="AA81" s="173"/>
      <c r="AB81" s="173"/>
      <c r="AC81" s="173"/>
      <c r="AD81" s="172"/>
      <c r="AE81" s="173">
        <f t="shared" si="46"/>
        <v>0</v>
      </c>
      <c r="AF81" s="174"/>
      <c r="AG81" s="138"/>
      <c r="AH81" s="171"/>
      <c r="AI81" s="172"/>
      <c r="AJ81" s="173"/>
      <c r="AK81" s="173"/>
      <c r="AL81" s="172"/>
      <c r="AM81" s="173">
        <f t="shared" si="41"/>
        <v>0</v>
      </c>
      <c r="AN81" s="174"/>
      <c r="AO81" s="138"/>
      <c r="AP81" s="171"/>
      <c r="AQ81" s="172"/>
      <c r="AR81" s="173"/>
      <c r="AS81" s="173"/>
      <c r="AT81" s="172"/>
      <c r="AU81" s="173">
        <f t="shared" si="42"/>
        <v>0</v>
      </c>
      <c r="AV81" s="174"/>
      <c r="AW81" s="138"/>
      <c r="AX81" s="171"/>
      <c r="AY81" s="172"/>
      <c r="AZ81" s="173"/>
      <c r="BA81" s="173"/>
      <c r="BB81" s="172"/>
      <c r="BC81" s="173">
        <f t="shared" si="43"/>
        <v>0</v>
      </c>
      <c r="BD81" s="174"/>
      <c r="BE81" s="138"/>
      <c r="BF81" s="171"/>
      <c r="BG81" s="172"/>
      <c r="BH81" s="173"/>
      <c r="BI81" s="173"/>
      <c r="BJ81" s="172"/>
      <c r="BK81" s="173">
        <f t="shared" si="44"/>
        <v>0</v>
      </c>
      <c r="BL81" s="174"/>
      <c r="BM81" s="138"/>
      <c r="BN81" s="171"/>
      <c r="BO81" s="171"/>
      <c r="BP81" s="173"/>
      <c r="BQ81" s="173"/>
      <c r="BR81" s="172"/>
      <c r="BS81" s="173">
        <f t="shared" si="45"/>
        <v>0</v>
      </c>
      <c r="BT81" s="174"/>
      <c r="BU81" s="138"/>
    </row>
    <row r="82" spans="1:73" x14ac:dyDescent="0.25">
      <c r="A82" s="25" t="s">
        <v>205</v>
      </c>
      <c r="B82" s="25" t="s">
        <v>206</v>
      </c>
      <c r="C82" s="26" t="s">
        <v>207</v>
      </c>
      <c r="D82" s="25" t="s">
        <v>208</v>
      </c>
      <c r="E82" s="26"/>
      <c r="F82" s="101">
        <f t="shared" si="38"/>
        <v>0</v>
      </c>
      <c r="G82" s="171"/>
      <c r="H82" s="172"/>
      <c r="I82" s="172"/>
      <c r="J82" s="173"/>
      <c r="K82" s="173"/>
      <c r="L82" s="173"/>
      <c r="M82" s="173">
        <f t="shared" si="39"/>
        <v>0</v>
      </c>
      <c r="N82" s="174"/>
      <c r="O82" s="138"/>
      <c r="P82" s="171"/>
      <c r="Q82" s="172"/>
      <c r="R82" s="172"/>
      <c r="S82" s="173"/>
      <c r="T82" s="173"/>
      <c r="U82" s="173"/>
      <c r="V82" s="173">
        <f t="shared" si="40"/>
        <v>0</v>
      </c>
      <c r="W82" s="174"/>
      <c r="X82" s="138"/>
      <c r="Y82" s="198"/>
      <c r="Z82" s="172"/>
      <c r="AA82" s="173"/>
      <c r="AB82" s="173"/>
      <c r="AC82" s="173"/>
      <c r="AD82" s="172"/>
      <c r="AE82" s="173">
        <f t="shared" si="46"/>
        <v>0</v>
      </c>
      <c r="AF82" s="174"/>
      <c r="AG82" s="138"/>
      <c r="AH82" s="171"/>
      <c r="AI82" s="172"/>
      <c r="AJ82" s="173"/>
      <c r="AK82" s="173"/>
      <c r="AL82" s="172"/>
      <c r="AM82" s="173">
        <f t="shared" si="41"/>
        <v>0</v>
      </c>
      <c r="AN82" s="174"/>
      <c r="AO82" s="138"/>
      <c r="AP82" s="171"/>
      <c r="AQ82" s="172"/>
      <c r="AR82" s="173"/>
      <c r="AS82" s="173"/>
      <c r="AT82" s="172"/>
      <c r="AU82" s="173">
        <f t="shared" si="42"/>
        <v>0</v>
      </c>
      <c r="AV82" s="174"/>
      <c r="AW82" s="138"/>
      <c r="AX82" s="171"/>
      <c r="AY82" s="172"/>
      <c r="AZ82" s="173"/>
      <c r="BA82" s="173"/>
      <c r="BB82" s="172"/>
      <c r="BC82" s="173">
        <f t="shared" si="43"/>
        <v>0</v>
      </c>
      <c r="BD82" s="174"/>
      <c r="BE82" s="138"/>
      <c r="BF82" s="171"/>
      <c r="BG82" s="172"/>
      <c r="BH82" s="173"/>
      <c r="BI82" s="173"/>
      <c r="BJ82" s="172"/>
      <c r="BK82" s="173">
        <f t="shared" si="44"/>
        <v>0</v>
      </c>
      <c r="BL82" s="174"/>
      <c r="BM82" s="138"/>
      <c r="BN82" s="171"/>
      <c r="BO82" s="171"/>
      <c r="BP82" s="173"/>
      <c r="BQ82" s="173"/>
      <c r="BR82" s="172"/>
      <c r="BS82" s="173">
        <f t="shared" si="45"/>
        <v>0</v>
      </c>
      <c r="BT82" s="174"/>
      <c r="BU82" s="138"/>
    </row>
    <row r="83" spans="1:73" x14ac:dyDescent="0.25">
      <c r="A83" s="25" t="s">
        <v>209</v>
      </c>
      <c r="B83" s="25" t="s">
        <v>139</v>
      </c>
      <c r="C83" s="26" t="s">
        <v>210</v>
      </c>
      <c r="D83" s="25" t="s">
        <v>211</v>
      </c>
      <c r="E83" s="26"/>
      <c r="F83" s="101">
        <f t="shared" si="38"/>
        <v>0</v>
      </c>
      <c r="G83" s="171"/>
      <c r="H83" s="172"/>
      <c r="I83" s="172"/>
      <c r="J83" s="173"/>
      <c r="K83" s="173"/>
      <c r="L83" s="173"/>
      <c r="M83" s="173">
        <f t="shared" si="39"/>
        <v>0</v>
      </c>
      <c r="N83" s="174"/>
      <c r="O83" s="138"/>
      <c r="P83" s="171"/>
      <c r="Q83" s="172"/>
      <c r="R83" s="172"/>
      <c r="S83" s="173"/>
      <c r="T83" s="173"/>
      <c r="U83" s="173"/>
      <c r="V83" s="173">
        <f t="shared" si="40"/>
        <v>0</v>
      </c>
      <c r="W83" s="174"/>
      <c r="X83" s="138"/>
      <c r="Y83" s="198"/>
      <c r="Z83" s="172"/>
      <c r="AA83" s="173"/>
      <c r="AB83" s="173"/>
      <c r="AC83" s="173"/>
      <c r="AD83" s="172"/>
      <c r="AE83" s="173">
        <f t="shared" si="46"/>
        <v>0</v>
      </c>
      <c r="AF83" s="174"/>
      <c r="AG83" s="138"/>
      <c r="AH83" s="171"/>
      <c r="AI83" s="172"/>
      <c r="AJ83" s="173"/>
      <c r="AK83" s="173"/>
      <c r="AL83" s="172"/>
      <c r="AM83" s="173">
        <f t="shared" si="41"/>
        <v>0</v>
      </c>
      <c r="AN83" s="174"/>
      <c r="AO83" s="138"/>
      <c r="AP83" s="171"/>
      <c r="AQ83" s="172"/>
      <c r="AR83" s="173"/>
      <c r="AS83" s="173"/>
      <c r="AT83" s="172"/>
      <c r="AU83" s="173">
        <f t="shared" si="42"/>
        <v>0</v>
      </c>
      <c r="AV83" s="174"/>
      <c r="AW83" s="138"/>
      <c r="AX83" s="171"/>
      <c r="AY83" s="172"/>
      <c r="AZ83" s="173"/>
      <c r="BA83" s="173"/>
      <c r="BB83" s="172"/>
      <c r="BC83" s="173">
        <f t="shared" si="43"/>
        <v>0</v>
      </c>
      <c r="BD83" s="174"/>
      <c r="BE83" s="138"/>
      <c r="BF83" s="171"/>
      <c r="BG83" s="172"/>
      <c r="BH83" s="173"/>
      <c r="BI83" s="173"/>
      <c r="BJ83" s="172"/>
      <c r="BK83" s="173">
        <f t="shared" si="44"/>
        <v>0</v>
      </c>
      <c r="BL83" s="174"/>
      <c r="BM83" s="138"/>
      <c r="BN83" s="171"/>
      <c r="BO83" s="171"/>
      <c r="BP83" s="173"/>
      <c r="BQ83" s="173"/>
      <c r="BR83" s="172"/>
      <c r="BS83" s="173">
        <f t="shared" si="45"/>
        <v>0</v>
      </c>
      <c r="BT83" s="174"/>
      <c r="BU83" s="138"/>
    </row>
    <row r="84" spans="1:73" x14ac:dyDescent="0.25">
      <c r="A84" s="25" t="s">
        <v>107</v>
      </c>
      <c r="B84" s="25" t="s">
        <v>111</v>
      </c>
      <c r="C84" s="25" t="s">
        <v>140</v>
      </c>
      <c r="D84" s="26" t="s">
        <v>108</v>
      </c>
      <c r="E84" s="26"/>
      <c r="F84" s="101">
        <f t="shared" si="38"/>
        <v>0</v>
      </c>
      <c r="G84" s="171"/>
      <c r="H84" s="172"/>
      <c r="I84" s="172"/>
      <c r="J84" s="173"/>
      <c r="K84" s="173"/>
      <c r="L84" s="173"/>
      <c r="M84" s="173">
        <f t="shared" si="39"/>
        <v>0</v>
      </c>
      <c r="N84" s="174"/>
      <c r="O84" s="138"/>
      <c r="P84" s="171"/>
      <c r="Q84" s="172"/>
      <c r="R84" s="172"/>
      <c r="S84" s="173"/>
      <c r="T84" s="173"/>
      <c r="U84" s="173"/>
      <c r="V84" s="173">
        <f t="shared" si="40"/>
        <v>0</v>
      </c>
      <c r="W84" s="174"/>
      <c r="X84" s="138"/>
      <c r="Y84" s="198"/>
      <c r="Z84" s="172"/>
      <c r="AA84" s="173"/>
      <c r="AB84" s="173"/>
      <c r="AC84" s="173"/>
      <c r="AD84" s="172"/>
      <c r="AE84" s="173">
        <f t="shared" si="46"/>
        <v>0</v>
      </c>
      <c r="AF84" s="174"/>
      <c r="AG84" s="138"/>
      <c r="AH84" s="171"/>
      <c r="AI84" s="172"/>
      <c r="AJ84" s="173"/>
      <c r="AK84" s="173"/>
      <c r="AL84" s="172"/>
      <c r="AM84" s="173">
        <f t="shared" si="41"/>
        <v>0</v>
      </c>
      <c r="AN84" s="174"/>
      <c r="AO84" s="138"/>
      <c r="AP84" s="171"/>
      <c r="AQ84" s="172"/>
      <c r="AR84" s="173"/>
      <c r="AS84" s="173"/>
      <c r="AT84" s="172"/>
      <c r="AU84" s="173">
        <f t="shared" si="42"/>
        <v>0</v>
      </c>
      <c r="AV84" s="174"/>
      <c r="AW84" s="138"/>
      <c r="AX84" s="171"/>
      <c r="AY84" s="172"/>
      <c r="AZ84" s="173"/>
      <c r="BA84" s="173"/>
      <c r="BB84" s="172"/>
      <c r="BC84" s="173">
        <f t="shared" si="43"/>
        <v>0</v>
      </c>
      <c r="BD84" s="174"/>
      <c r="BE84" s="138"/>
      <c r="BF84" s="171"/>
      <c r="BG84" s="172"/>
      <c r="BH84" s="173"/>
      <c r="BI84" s="173"/>
      <c r="BJ84" s="172"/>
      <c r="BK84" s="173">
        <f t="shared" si="44"/>
        <v>0</v>
      </c>
      <c r="BL84" s="174"/>
      <c r="BM84" s="138"/>
      <c r="BN84" s="171"/>
      <c r="BO84" s="171"/>
      <c r="BP84" s="173"/>
      <c r="BQ84" s="173"/>
      <c r="BR84" s="172"/>
      <c r="BS84" s="173">
        <f t="shared" si="45"/>
        <v>0</v>
      </c>
      <c r="BT84" s="174"/>
      <c r="BU84" s="138"/>
    </row>
    <row r="85" spans="1:73" x14ac:dyDescent="0.25">
      <c r="A85" s="25" t="s">
        <v>250</v>
      </c>
      <c r="B85" s="25" t="s">
        <v>251</v>
      </c>
      <c r="C85" s="25" t="s">
        <v>252</v>
      </c>
      <c r="D85" s="26" t="s">
        <v>253</v>
      </c>
      <c r="E85" s="26"/>
      <c r="F85" s="101">
        <f t="shared" si="38"/>
        <v>0</v>
      </c>
      <c r="G85" s="171"/>
      <c r="H85" s="172"/>
      <c r="I85" s="172"/>
      <c r="J85" s="173"/>
      <c r="K85" s="173"/>
      <c r="L85" s="173"/>
      <c r="M85" s="173">
        <f t="shared" si="39"/>
        <v>0</v>
      </c>
      <c r="N85" s="174"/>
      <c r="O85" s="138"/>
      <c r="P85" s="171"/>
      <c r="Q85" s="172"/>
      <c r="R85" s="172"/>
      <c r="S85" s="173"/>
      <c r="T85" s="173"/>
      <c r="U85" s="173"/>
      <c r="V85" s="173">
        <f t="shared" si="40"/>
        <v>0</v>
      </c>
      <c r="W85" s="174"/>
      <c r="X85" s="138"/>
      <c r="Y85" s="198"/>
      <c r="Z85" s="172"/>
      <c r="AA85" s="173"/>
      <c r="AB85" s="173"/>
      <c r="AC85" s="173"/>
      <c r="AD85" s="172"/>
      <c r="AE85" s="173">
        <f t="shared" si="46"/>
        <v>0</v>
      </c>
      <c r="AF85" s="174"/>
      <c r="AG85" s="138"/>
      <c r="AH85" s="171"/>
      <c r="AI85" s="172"/>
      <c r="AJ85" s="173"/>
      <c r="AK85" s="173"/>
      <c r="AL85" s="172"/>
      <c r="AM85" s="173">
        <f t="shared" si="41"/>
        <v>0</v>
      </c>
      <c r="AN85" s="174"/>
      <c r="AO85" s="138"/>
      <c r="AP85" s="171"/>
      <c r="AQ85" s="172"/>
      <c r="AR85" s="173"/>
      <c r="AS85" s="173"/>
      <c r="AT85" s="172"/>
      <c r="AU85" s="173">
        <f t="shared" si="42"/>
        <v>0</v>
      </c>
      <c r="AV85" s="174"/>
      <c r="AW85" s="138"/>
      <c r="AX85" s="171"/>
      <c r="AY85" s="172"/>
      <c r="AZ85" s="173"/>
      <c r="BA85" s="173"/>
      <c r="BB85" s="172"/>
      <c r="BC85" s="173">
        <f t="shared" si="43"/>
        <v>0</v>
      </c>
      <c r="BD85" s="174"/>
      <c r="BE85" s="138"/>
      <c r="BF85" s="171"/>
      <c r="BG85" s="172"/>
      <c r="BH85" s="173"/>
      <c r="BI85" s="173"/>
      <c r="BJ85" s="172"/>
      <c r="BK85" s="173">
        <f t="shared" si="44"/>
        <v>0</v>
      </c>
      <c r="BL85" s="174"/>
      <c r="BM85" s="138"/>
      <c r="BN85" s="171"/>
      <c r="BO85" s="171"/>
      <c r="BP85" s="173"/>
      <c r="BQ85" s="173"/>
      <c r="BR85" s="172"/>
      <c r="BS85" s="173">
        <f t="shared" si="45"/>
        <v>0</v>
      </c>
      <c r="BT85" s="174"/>
      <c r="BU85" s="138"/>
    </row>
    <row r="86" spans="1:73" x14ac:dyDescent="0.25">
      <c r="A86" s="25" t="s">
        <v>205</v>
      </c>
      <c r="B86" s="25" t="s">
        <v>206</v>
      </c>
      <c r="C86" s="26" t="s">
        <v>207</v>
      </c>
      <c r="D86" s="25" t="s">
        <v>254</v>
      </c>
      <c r="E86" s="26"/>
      <c r="F86" s="101">
        <f t="shared" si="38"/>
        <v>0</v>
      </c>
      <c r="G86" s="171"/>
      <c r="H86" s="172"/>
      <c r="I86" s="172"/>
      <c r="J86" s="173"/>
      <c r="K86" s="173"/>
      <c r="L86" s="173"/>
      <c r="M86" s="173">
        <f t="shared" si="39"/>
        <v>0</v>
      </c>
      <c r="N86" s="174"/>
      <c r="O86" s="138"/>
      <c r="P86" s="171"/>
      <c r="Q86" s="172"/>
      <c r="R86" s="172"/>
      <c r="S86" s="173"/>
      <c r="T86" s="173"/>
      <c r="U86" s="173"/>
      <c r="V86" s="173">
        <f t="shared" si="40"/>
        <v>0</v>
      </c>
      <c r="W86" s="174"/>
      <c r="X86" s="138"/>
      <c r="Y86" s="198"/>
      <c r="Z86" s="172"/>
      <c r="AA86" s="173"/>
      <c r="AB86" s="173"/>
      <c r="AC86" s="173"/>
      <c r="AD86" s="172"/>
      <c r="AE86" s="173">
        <f t="shared" si="46"/>
        <v>0</v>
      </c>
      <c r="AF86" s="174"/>
      <c r="AG86" s="138"/>
      <c r="AH86" s="171"/>
      <c r="AI86" s="172"/>
      <c r="AJ86" s="173"/>
      <c r="AK86" s="173"/>
      <c r="AL86" s="172"/>
      <c r="AM86" s="173">
        <f t="shared" si="41"/>
        <v>0</v>
      </c>
      <c r="AN86" s="174"/>
      <c r="AO86" s="138"/>
      <c r="AP86" s="171"/>
      <c r="AQ86" s="172"/>
      <c r="AR86" s="173"/>
      <c r="AS86" s="173"/>
      <c r="AT86" s="172"/>
      <c r="AU86" s="173">
        <f t="shared" si="42"/>
        <v>0</v>
      </c>
      <c r="AV86" s="174"/>
      <c r="AW86" s="138"/>
      <c r="AX86" s="171"/>
      <c r="AY86" s="172"/>
      <c r="AZ86" s="173"/>
      <c r="BA86" s="173"/>
      <c r="BB86" s="172"/>
      <c r="BC86" s="173">
        <f t="shared" si="43"/>
        <v>0</v>
      </c>
      <c r="BD86" s="174"/>
      <c r="BE86" s="138"/>
      <c r="BF86" s="171"/>
      <c r="BG86" s="172"/>
      <c r="BH86" s="173"/>
      <c r="BI86" s="173"/>
      <c r="BJ86" s="172"/>
      <c r="BK86" s="173">
        <f t="shared" si="44"/>
        <v>0</v>
      </c>
      <c r="BL86" s="174"/>
      <c r="BM86" s="138"/>
      <c r="BN86" s="171"/>
      <c r="BO86" s="171"/>
      <c r="BP86" s="173"/>
      <c r="BQ86" s="173"/>
      <c r="BR86" s="172"/>
      <c r="BS86" s="173">
        <f t="shared" si="45"/>
        <v>0</v>
      </c>
      <c r="BT86" s="174"/>
      <c r="BU86" s="138"/>
    </row>
    <row r="87" spans="1:73" x14ac:dyDescent="0.25">
      <c r="A87" s="25" t="s">
        <v>269</v>
      </c>
      <c r="B87" s="25" t="s">
        <v>115</v>
      </c>
      <c r="C87" s="25" t="s">
        <v>270</v>
      </c>
      <c r="D87" s="26" t="s">
        <v>116</v>
      </c>
      <c r="E87" s="26"/>
      <c r="F87" s="101">
        <f t="shared" si="38"/>
        <v>37</v>
      </c>
      <c r="G87" s="171"/>
      <c r="H87" s="172"/>
      <c r="I87" s="172"/>
      <c r="J87" s="173"/>
      <c r="K87" s="173"/>
      <c r="L87" s="173"/>
      <c r="M87" s="173">
        <f t="shared" si="39"/>
        <v>0</v>
      </c>
      <c r="N87" s="174"/>
      <c r="O87" s="138"/>
      <c r="P87" s="171">
        <v>0</v>
      </c>
      <c r="Q87" s="172">
        <v>0</v>
      </c>
      <c r="R87" s="172">
        <v>67</v>
      </c>
      <c r="S87" s="173">
        <v>0</v>
      </c>
      <c r="T87" s="173">
        <v>0</v>
      </c>
      <c r="U87" s="173">
        <v>41.16</v>
      </c>
      <c r="V87" s="173">
        <f t="shared" si="40"/>
        <v>0</v>
      </c>
      <c r="W87" s="174" t="s">
        <v>399</v>
      </c>
      <c r="X87" s="138">
        <v>18</v>
      </c>
      <c r="Y87" s="198">
        <v>4</v>
      </c>
      <c r="Z87" s="172">
        <v>0</v>
      </c>
      <c r="AA87" s="173">
        <v>49.37</v>
      </c>
      <c r="AB87" s="173">
        <v>0</v>
      </c>
      <c r="AC87" s="173">
        <v>0</v>
      </c>
      <c r="AD87" s="172">
        <v>34.369999999999997</v>
      </c>
      <c r="AE87" s="173">
        <f t="shared" si="46"/>
        <v>4</v>
      </c>
      <c r="AF87" s="174" t="s">
        <v>398</v>
      </c>
      <c r="AG87" s="138">
        <v>19</v>
      </c>
      <c r="AH87" s="171"/>
      <c r="AI87" s="172"/>
      <c r="AJ87" s="173"/>
      <c r="AK87" s="173"/>
      <c r="AL87" s="172"/>
      <c r="AM87" s="173">
        <f t="shared" si="41"/>
        <v>0</v>
      </c>
      <c r="AN87" s="174"/>
      <c r="AO87" s="138"/>
      <c r="AP87" s="171"/>
      <c r="AQ87" s="172"/>
      <c r="AR87" s="173"/>
      <c r="AS87" s="173"/>
      <c r="AT87" s="172"/>
      <c r="AU87" s="173">
        <f t="shared" si="42"/>
        <v>0</v>
      </c>
      <c r="AV87" s="174"/>
      <c r="AW87" s="138"/>
      <c r="AX87" s="171"/>
      <c r="AY87" s="172"/>
      <c r="AZ87" s="173"/>
      <c r="BA87" s="173"/>
      <c r="BB87" s="172"/>
      <c r="BC87" s="173">
        <f t="shared" si="43"/>
        <v>0</v>
      </c>
      <c r="BD87" s="174"/>
      <c r="BE87" s="138"/>
      <c r="BF87" s="171"/>
      <c r="BG87" s="172"/>
      <c r="BH87" s="173"/>
      <c r="BI87" s="173"/>
      <c r="BJ87" s="172"/>
      <c r="BK87" s="173">
        <f t="shared" si="44"/>
        <v>0</v>
      </c>
      <c r="BL87" s="174"/>
      <c r="BM87" s="138"/>
      <c r="BN87" s="171"/>
      <c r="BO87" s="171"/>
      <c r="BP87" s="173"/>
      <c r="BQ87" s="173"/>
      <c r="BR87" s="172"/>
      <c r="BS87" s="173">
        <f t="shared" si="45"/>
        <v>0</v>
      </c>
      <c r="BT87" s="174"/>
      <c r="BU87" s="138"/>
    </row>
    <row r="88" spans="1:73" x14ac:dyDescent="0.25">
      <c r="A88" s="25" t="s">
        <v>154</v>
      </c>
      <c r="B88" s="25" t="s">
        <v>314</v>
      </c>
      <c r="C88" s="25" t="s">
        <v>220</v>
      </c>
      <c r="D88" s="4" t="s">
        <v>324</v>
      </c>
      <c r="E88" s="4"/>
      <c r="F88" s="101">
        <f t="shared" si="38"/>
        <v>33</v>
      </c>
      <c r="G88" s="171"/>
      <c r="H88" s="172"/>
      <c r="I88" s="172"/>
      <c r="J88" s="173"/>
      <c r="K88" s="173"/>
      <c r="L88" s="173"/>
      <c r="M88" s="173">
        <f t="shared" si="39"/>
        <v>0</v>
      </c>
      <c r="N88" s="174"/>
      <c r="O88" s="138"/>
      <c r="P88" s="171">
        <v>0</v>
      </c>
      <c r="Q88" s="172">
        <v>0</v>
      </c>
      <c r="R88" s="172">
        <v>64</v>
      </c>
      <c r="S88" s="173">
        <v>0</v>
      </c>
      <c r="T88" s="173">
        <v>0</v>
      </c>
      <c r="U88" s="173">
        <v>43.72</v>
      </c>
      <c r="V88" s="173">
        <f t="shared" si="40"/>
        <v>0</v>
      </c>
      <c r="W88" s="174" t="s">
        <v>400</v>
      </c>
      <c r="X88" s="138">
        <v>17</v>
      </c>
      <c r="Y88" s="198">
        <v>4</v>
      </c>
      <c r="Z88" s="172">
        <v>0</v>
      </c>
      <c r="AA88" s="173">
        <v>49.57</v>
      </c>
      <c r="AB88" s="173">
        <v>0</v>
      </c>
      <c r="AC88" s="173">
        <v>0</v>
      </c>
      <c r="AD88" s="172">
        <v>40.39</v>
      </c>
      <c r="AE88" s="173">
        <f t="shared" si="46"/>
        <v>4</v>
      </c>
      <c r="AF88" s="174" t="s">
        <v>401</v>
      </c>
      <c r="AG88" s="138">
        <v>16</v>
      </c>
      <c r="AH88" s="171"/>
      <c r="AI88" s="172"/>
      <c r="AJ88" s="173"/>
      <c r="AK88" s="173"/>
      <c r="AL88" s="172"/>
      <c r="AM88" s="173">
        <f t="shared" si="41"/>
        <v>0</v>
      </c>
      <c r="AN88" s="174"/>
      <c r="AO88" s="138"/>
      <c r="AP88" s="171"/>
      <c r="AQ88" s="172"/>
      <c r="AR88" s="173"/>
      <c r="AS88" s="173"/>
      <c r="AT88" s="172"/>
      <c r="AU88" s="173">
        <f t="shared" si="42"/>
        <v>0</v>
      </c>
      <c r="AV88" s="174"/>
      <c r="AW88" s="138"/>
      <c r="AX88" s="171"/>
      <c r="AY88" s="172"/>
      <c r="AZ88" s="173"/>
      <c r="BA88" s="173"/>
      <c r="BB88" s="172"/>
      <c r="BC88" s="173">
        <f t="shared" si="43"/>
        <v>0</v>
      </c>
      <c r="BD88" s="174"/>
      <c r="BE88" s="138"/>
      <c r="BF88" s="171"/>
      <c r="BG88" s="172"/>
      <c r="BH88" s="173"/>
      <c r="BI88" s="173"/>
      <c r="BJ88" s="172"/>
      <c r="BK88" s="173">
        <f t="shared" si="44"/>
        <v>0</v>
      </c>
      <c r="BL88" s="174"/>
      <c r="BM88" s="138"/>
      <c r="BN88" s="171"/>
      <c r="BO88" s="171"/>
      <c r="BP88" s="173"/>
      <c r="BQ88" s="173"/>
      <c r="BR88" s="172"/>
      <c r="BS88" s="173">
        <f t="shared" si="45"/>
        <v>0</v>
      </c>
      <c r="BT88" s="174"/>
      <c r="BU88" s="138"/>
    </row>
    <row r="89" spans="1:73" x14ac:dyDescent="0.25">
      <c r="A89" s="25" t="s">
        <v>154</v>
      </c>
      <c r="B89" s="25" t="s">
        <v>314</v>
      </c>
      <c r="C89" s="25" t="s">
        <v>220</v>
      </c>
      <c r="D89" s="4" t="s">
        <v>325</v>
      </c>
      <c r="E89" s="4"/>
      <c r="F89" s="101">
        <f t="shared" si="38"/>
        <v>60</v>
      </c>
      <c r="G89" s="171">
        <v>0</v>
      </c>
      <c r="H89" s="172">
        <v>0</v>
      </c>
      <c r="I89" s="172">
        <v>76.34</v>
      </c>
      <c r="J89" s="173">
        <v>0</v>
      </c>
      <c r="K89" s="173">
        <v>0</v>
      </c>
      <c r="L89" s="173">
        <v>40.51</v>
      </c>
      <c r="M89" s="173">
        <f t="shared" si="39"/>
        <v>0</v>
      </c>
      <c r="N89" s="174" t="s">
        <v>397</v>
      </c>
      <c r="O89" s="145">
        <v>20</v>
      </c>
      <c r="P89" s="171">
        <v>0</v>
      </c>
      <c r="Q89" s="172">
        <v>0</v>
      </c>
      <c r="R89" s="172">
        <v>63</v>
      </c>
      <c r="S89" s="173">
        <v>0</v>
      </c>
      <c r="T89" s="173">
        <v>0</v>
      </c>
      <c r="U89" s="173">
        <v>35.18</v>
      </c>
      <c r="V89" s="173">
        <f t="shared" si="40"/>
        <v>0</v>
      </c>
      <c r="W89" s="174" t="s">
        <v>397</v>
      </c>
      <c r="X89" s="145">
        <v>20</v>
      </c>
      <c r="Y89" s="198">
        <v>0</v>
      </c>
      <c r="Z89" s="172">
        <v>0</v>
      </c>
      <c r="AA89" s="173">
        <v>43.43</v>
      </c>
      <c r="AB89" s="173">
        <v>0</v>
      </c>
      <c r="AC89" s="173">
        <v>0</v>
      </c>
      <c r="AD89" s="172">
        <v>29.06</v>
      </c>
      <c r="AE89" s="173">
        <f t="shared" si="46"/>
        <v>0</v>
      </c>
      <c r="AF89" s="174" t="s">
        <v>397</v>
      </c>
      <c r="AG89" s="145">
        <v>20</v>
      </c>
      <c r="AH89" s="171"/>
      <c r="AI89" s="172"/>
      <c r="AJ89" s="173"/>
      <c r="AK89" s="173"/>
      <c r="AL89" s="172"/>
      <c r="AM89" s="173">
        <f t="shared" si="41"/>
        <v>0</v>
      </c>
      <c r="AN89" s="174"/>
      <c r="AO89" s="145"/>
      <c r="AP89" s="171"/>
      <c r="AQ89" s="172"/>
      <c r="AR89" s="173"/>
      <c r="AS89" s="173"/>
      <c r="AT89" s="172"/>
      <c r="AU89" s="173">
        <f t="shared" si="42"/>
        <v>0</v>
      </c>
      <c r="AV89" s="174"/>
      <c r="AW89" s="145"/>
      <c r="AX89" s="171"/>
      <c r="AY89" s="172"/>
      <c r="AZ89" s="173"/>
      <c r="BA89" s="173"/>
      <c r="BB89" s="172"/>
      <c r="BC89" s="173">
        <f t="shared" si="43"/>
        <v>0</v>
      </c>
      <c r="BD89" s="174"/>
      <c r="BE89" s="145"/>
      <c r="BF89" s="171"/>
      <c r="BG89" s="172"/>
      <c r="BH89" s="173"/>
      <c r="BI89" s="173"/>
      <c r="BJ89" s="172"/>
      <c r="BK89" s="173">
        <f t="shared" si="44"/>
        <v>0</v>
      </c>
      <c r="BL89" s="174"/>
      <c r="BM89" s="145"/>
      <c r="BN89" s="171"/>
      <c r="BO89" s="171"/>
      <c r="BP89" s="173"/>
      <c r="BQ89" s="173"/>
      <c r="BR89" s="172"/>
      <c r="BS89" s="173">
        <f t="shared" si="45"/>
        <v>0</v>
      </c>
      <c r="BT89" s="174"/>
      <c r="BU89" s="145"/>
    </row>
    <row r="90" spans="1:73" x14ac:dyDescent="0.25">
      <c r="A90" s="25" t="s">
        <v>154</v>
      </c>
      <c r="B90" s="25" t="s">
        <v>314</v>
      </c>
      <c r="C90" s="25" t="s">
        <v>220</v>
      </c>
      <c r="D90" s="4" t="s">
        <v>326</v>
      </c>
      <c r="E90" s="4"/>
      <c r="F90" s="101">
        <f t="shared" si="38"/>
        <v>37</v>
      </c>
      <c r="G90" s="171"/>
      <c r="H90" s="172"/>
      <c r="I90" s="172"/>
      <c r="J90" s="173"/>
      <c r="K90" s="173"/>
      <c r="L90" s="173"/>
      <c r="M90" s="173">
        <f t="shared" si="39"/>
        <v>0</v>
      </c>
      <c r="N90" s="174"/>
      <c r="O90" s="145"/>
      <c r="P90" s="171">
        <v>0</v>
      </c>
      <c r="Q90" s="172">
        <v>0</v>
      </c>
      <c r="R90" s="172">
        <v>53</v>
      </c>
      <c r="S90" s="173">
        <v>0</v>
      </c>
      <c r="T90" s="173">
        <v>0</v>
      </c>
      <c r="U90" s="173">
        <v>39.03</v>
      </c>
      <c r="V90" s="173">
        <f t="shared" si="40"/>
        <v>0</v>
      </c>
      <c r="W90" s="174" t="s">
        <v>398</v>
      </c>
      <c r="X90" s="145">
        <v>19</v>
      </c>
      <c r="Y90" s="198">
        <v>4</v>
      </c>
      <c r="Z90" s="172">
        <v>0</v>
      </c>
      <c r="AA90" s="173">
        <v>46.06</v>
      </c>
      <c r="AB90" s="173">
        <v>0</v>
      </c>
      <c r="AC90" s="173">
        <v>0</v>
      </c>
      <c r="AD90" s="172">
        <v>35.909999999999997</v>
      </c>
      <c r="AE90" s="173">
        <f t="shared" si="46"/>
        <v>4</v>
      </c>
      <c r="AF90" s="174" t="s">
        <v>399</v>
      </c>
      <c r="AG90" s="145">
        <v>18</v>
      </c>
      <c r="AH90" s="171"/>
      <c r="AI90" s="172"/>
      <c r="AJ90" s="173"/>
      <c r="AK90" s="173"/>
      <c r="AL90" s="172"/>
      <c r="AM90" s="173">
        <f t="shared" si="41"/>
        <v>0</v>
      </c>
      <c r="AN90" s="174"/>
      <c r="AO90" s="145"/>
      <c r="AP90" s="171"/>
      <c r="AQ90" s="172"/>
      <c r="AR90" s="173"/>
      <c r="AS90" s="173"/>
      <c r="AT90" s="172"/>
      <c r="AU90" s="173">
        <f t="shared" si="42"/>
        <v>0</v>
      </c>
      <c r="AV90" s="174"/>
      <c r="AW90" s="145"/>
      <c r="AX90" s="171"/>
      <c r="AY90" s="172"/>
      <c r="AZ90" s="173"/>
      <c r="BA90" s="173"/>
      <c r="BB90" s="172"/>
      <c r="BC90" s="173">
        <f t="shared" si="43"/>
        <v>0</v>
      </c>
      <c r="BD90" s="174"/>
      <c r="BE90" s="145"/>
      <c r="BF90" s="171"/>
      <c r="BG90" s="172"/>
      <c r="BH90" s="173"/>
      <c r="BI90" s="173"/>
      <c r="BJ90" s="172"/>
      <c r="BK90" s="173">
        <f t="shared" si="44"/>
        <v>0</v>
      </c>
      <c r="BL90" s="174"/>
      <c r="BM90" s="145"/>
      <c r="BN90" s="171"/>
      <c r="BO90" s="171"/>
      <c r="BP90" s="173"/>
      <c r="BQ90" s="173"/>
      <c r="BR90" s="172"/>
      <c r="BS90" s="173">
        <f t="shared" si="45"/>
        <v>0</v>
      </c>
      <c r="BT90" s="174"/>
      <c r="BU90" s="145"/>
    </row>
    <row r="91" spans="1:73" x14ac:dyDescent="0.25">
      <c r="A91" s="39" t="s">
        <v>329</v>
      </c>
      <c r="B91" s="25" t="s">
        <v>330</v>
      </c>
      <c r="C91" s="26" t="s">
        <v>331</v>
      </c>
      <c r="D91" s="4" t="s">
        <v>332</v>
      </c>
      <c r="E91" s="4"/>
      <c r="F91" s="101">
        <f t="shared" si="38"/>
        <v>0</v>
      </c>
      <c r="G91" s="171"/>
      <c r="H91" s="172"/>
      <c r="I91" s="172"/>
      <c r="J91" s="173"/>
      <c r="K91" s="173"/>
      <c r="L91" s="173"/>
      <c r="M91" s="173">
        <f t="shared" si="39"/>
        <v>0</v>
      </c>
      <c r="N91" s="174"/>
      <c r="O91" s="145"/>
      <c r="P91" s="171"/>
      <c r="Q91" s="172"/>
      <c r="R91" s="172"/>
      <c r="S91" s="173"/>
      <c r="T91" s="173"/>
      <c r="U91" s="173"/>
      <c r="V91" s="173">
        <f t="shared" si="40"/>
        <v>0</v>
      </c>
      <c r="W91" s="174"/>
      <c r="X91" s="145"/>
      <c r="Y91" s="198"/>
      <c r="Z91" s="172"/>
      <c r="AA91" s="173"/>
      <c r="AB91" s="173"/>
      <c r="AC91" s="173"/>
      <c r="AD91" s="172"/>
      <c r="AE91" s="173">
        <f t="shared" si="46"/>
        <v>0</v>
      </c>
      <c r="AF91" s="174"/>
      <c r="AG91" s="145"/>
      <c r="AH91" s="171"/>
      <c r="AI91" s="172"/>
      <c r="AJ91" s="173"/>
      <c r="AK91" s="173"/>
      <c r="AL91" s="172"/>
      <c r="AM91" s="173">
        <f t="shared" si="41"/>
        <v>0</v>
      </c>
      <c r="AN91" s="174"/>
      <c r="AO91" s="145"/>
      <c r="AP91" s="171"/>
      <c r="AQ91" s="172"/>
      <c r="AR91" s="173"/>
      <c r="AS91" s="173"/>
      <c r="AT91" s="172"/>
      <c r="AU91" s="173">
        <f t="shared" si="42"/>
        <v>0</v>
      </c>
      <c r="AV91" s="174"/>
      <c r="AW91" s="145"/>
      <c r="AX91" s="171"/>
      <c r="AY91" s="172"/>
      <c r="AZ91" s="173"/>
      <c r="BA91" s="173"/>
      <c r="BB91" s="172"/>
      <c r="BC91" s="173">
        <f t="shared" si="43"/>
        <v>0</v>
      </c>
      <c r="BD91" s="174"/>
      <c r="BE91" s="145"/>
      <c r="BF91" s="171"/>
      <c r="BG91" s="172"/>
      <c r="BH91" s="173"/>
      <c r="BI91" s="173"/>
      <c r="BJ91" s="172"/>
      <c r="BK91" s="173">
        <f t="shared" si="44"/>
        <v>0</v>
      </c>
      <c r="BL91" s="174"/>
      <c r="BM91" s="145"/>
      <c r="BN91" s="171"/>
      <c r="BO91" s="171"/>
      <c r="BP91" s="173"/>
      <c r="BQ91" s="173"/>
      <c r="BR91" s="172"/>
      <c r="BS91" s="173">
        <f t="shared" si="45"/>
        <v>0</v>
      </c>
      <c r="BT91" s="174"/>
      <c r="BU91" s="145"/>
    </row>
    <row r="92" spans="1:73" x14ac:dyDescent="0.25">
      <c r="A92" s="28" t="s">
        <v>300</v>
      </c>
      <c r="B92" s="28" t="s">
        <v>301</v>
      </c>
      <c r="C92" s="29" t="s">
        <v>126</v>
      </c>
      <c r="D92" s="29" t="s">
        <v>333</v>
      </c>
      <c r="E92" s="29"/>
      <c r="F92" s="101">
        <f t="shared" si="38"/>
        <v>0</v>
      </c>
      <c r="G92" s="175"/>
      <c r="H92" s="176"/>
      <c r="I92" s="176"/>
      <c r="J92" s="182"/>
      <c r="K92" s="182"/>
      <c r="L92" s="182"/>
      <c r="M92" s="173">
        <f t="shared" si="39"/>
        <v>0</v>
      </c>
      <c r="N92" s="174"/>
      <c r="O92" s="145"/>
      <c r="P92" s="175"/>
      <c r="Q92" s="176"/>
      <c r="R92" s="176"/>
      <c r="S92" s="182"/>
      <c r="T92" s="182"/>
      <c r="U92" s="182"/>
      <c r="V92" s="173">
        <f t="shared" si="40"/>
        <v>0</v>
      </c>
      <c r="W92" s="174"/>
      <c r="X92" s="145"/>
      <c r="Y92" s="199"/>
      <c r="Z92" s="176"/>
      <c r="AA92" s="182"/>
      <c r="AB92" s="182"/>
      <c r="AC92" s="182"/>
      <c r="AD92" s="176"/>
      <c r="AE92" s="173">
        <f t="shared" si="46"/>
        <v>0</v>
      </c>
      <c r="AF92" s="174"/>
      <c r="AG92" s="145"/>
      <c r="AH92" s="175"/>
      <c r="AI92" s="176"/>
      <c r="AJ92" s="182"/>
      <c r="AK92" s="182"/>
      <c r="AL92" s="176"/>
      <c r="AM92" s="173">
        <f t="shared" si="41"/>
        <v>0</v>
      </c>
      <c r="AN92" s="174"/>
      <c r="AO92" s="145"/>
      <c r="AP92" s="175"/>
      <c r="AQ92" s="176"/>
      <c r="AR92" s="182"/>
      <c r="AS92" s="182"/>
      <c r="AT92" s="176"/>
      <c r="AU92" s="173">
        <f t="shared" si="42"/>
        <v>0</v>
      </c>
      <c r="AV92" s="174"/>
      <c r="AW92" s="145"/>
      <c r="AX92" s="175"/>
      <c r="AY92" s="176"/>
      <c r="AZ92" s="182"/>
      <c r="BA92" s="182"/>
      <c r="BB92" s="176"/>
      <c r="BC92" s="173">
        <f t="shared" si="43"/>
        <v>0</v>
      </c>
      <c r="BD92" s="174"/>
      <c r="BE92" s="145"/>
      <c r="BF92" s="175"/>
      <c r="BG92" s="176"/>
      <c r="BH92" s="182"/>
      <c r="BI92" s="182"/>
      <c r="BJ92" s="176"/>
      <c r="BK92" s="173">
        <f t="shared" si="44"/>
        <v>0</v>
      </c>
      <c r="BL92" s="174"/>
      <c r="BM92" s="145"/>
      <c r="BN92" s="175"/>
      <c r="BO92" s="175"/>
      <c r="BP92" s="182"/>
      <c r="BQ92" s="182"/>
      <c r="BR92" s="176"/>
      <c r="BS92" s="173">
        <f t="shared" si="45"/>
        <v>0</v>
      </c>
      <c r="BT92" s="174"/>
      <c r="BU92" s="145"/>
    </row>
    <row r="93" spans="1:73" x14ac:dyDescent="0.25">
      <c r="A93" s="25" t="s">
        <v>348</v>
      </c>
      <c r="B93" s="25" t="s">
        <v>349</v>
      </c>
      <c r="C93" s="25" t="s">
        <v>331</v>
      </c>
      <c r="D93" s="25" t="s">
        <v>350</v>
      </c>
      <c r="E93" s="25"/>
      <c r="F93" s="101">
        <f t="shared" si="38"/>
        <v>0</v>
      </c>
      <c r="G93" s="172"/>
      <c r="H93" s="172"/>
      <c r="I93" s="172"/>
      <c r="J93" s="173"/>
      <c r="K93" s="173"/>
      <c r="L93" s="173"/>
      <c r="M93" s="173">
        <f t="shared" si="39"/>
        <v>0</v>
      </c>
      <c r="N93" s="174"/>
      <c r="O93" s="145"/>
      <c r="P93" s="172"/>
      <c r="Q93" s="172"/>
      <c r="R93" s="172"/>
      <c r="S93" s="173"/>
      <c r="T93" s="173"/>
      <c r="U93" s="173"/>
      <c r="V93" s="173">
        <f t="shared" si="40"/>
        <v>0</v>
      </c>
      <c r="W93" s="174"/>
      <c r="X93" s="145"/>
      <c r="Y93" s="198"/>
      <c r="Z93" s="172"/>
      <c r="AA93" s="173"/>
      <c r="AB93" s="173"/>
      <c r="AC93" s="173"/>
      <c r="AD93" s="172"/>
      <c r="AE93" s="173">
        <f t="shared" si="46"/>
        <v>0</v>
      </c>
      <c r="AF93" s="174"/>
      <c r="AG93" s="145"/>
      <c r="AH93" s="172"/>
      <c r="AI93" s="172"/>
      <c r="AJ93" s="173"/>
      <c r="AK93" s="173"/>
      <c r="AL93" s="172"/>
      <c r="AM93" s="173">
        <f t="shared" si="41"/>
        <v>0</v>
      </c>
      <c r="AN93" s="174"/>
      <c r="AO93" s="145"/>
      <c r="AP93" s="172"/>
      <c r="AQ93" s="172"/>
      <c r="AR93" s="173"/>
      <c r="AS93" s="173"/>
      <c r="AT93" s="172"/>
      <c r="AU93" s="173">
        <f t="shared" si="42"/>
        <v>0</v>
      </c>
      <c r="AV93" s="174"/>
      <c r="AW93" s="145"/>
      <c r="AX93" s="172"/>
      <c r="AY93" s="172"/>
      <c r="AZ93" s="173"/>
      <c r="BA93" s="173"/>
      <c r="BB93" s="172"/>
      <c r="BC93" s="173">
        <f t="shared" si="43"/>
        <v>0</v>
      </c>
      <c r="BD93" s="174"/>
      <c r="BE93" s="145"/>
      <c r="BF93" s="172"/>
      <c r="BG93" s="172"/>
      <c r="BH93" s="173"/>
      <c r="BI93" s="173"/>
      <c r="BJ93" s="172"/>
      <c r="BK93" s="173">
        <f t="shared" si="44"/>
        <v>0</v>
      </c>
      <c r="BL93" s="174"/>
      <c r="BM93" s="145"/>
      <c r="BN93" s="172"/>
      <c r="BO93" s="172"/>
      <c r="BP93" s="173"/>
      <c r="BQ93" s="173"/>
      <c r="BR93" s="172"/>
      <c r="BS93" s="173">
        <f t="shared" si="45"/>
        <v>0</v>
      </c>
      <c r="BT93" s="174"/>
      <c r="BU93" s="145"/>
    </row>
    <row r="94" spans="1:73" x14ac:dyDescent="0.25">
      <c r="A94" s="25" t="s">
        <v>374</v>
      </c>
      <c r="B94" s="25" t="s">
        <v>379</v>
      </c>
      <c r="C94" s="25" t="s">
        <v>380</v>
      </c>
      <c r="D94" s="25" t="s">
        <v>381</v>
      </c>
      <c r="E94" s="25"/>
      <c r="F94" s="101">
        <f t="shared" si="38"/>
        <v>0</v>
      </c>
      <c r="G94" s="172"/>
      <c r="H94" s="172"/>
      <c r="I94" s="172"/>
      <c r="J94" s="173"/>
      <c r="K94" s="173"/>
      <c r="L94" s="173"/>
      <c r="M94" s="173">
        <f t="shared" si="39"/>
        <v>0</v>
      </c>
      <c r="N94" s="174"/>
      <c r="O94" s="145"/>
      <c r="P94" s="172"/>
      <c r="Q94" s="172"/>
      <c r="R94" s="172"/>
      <c r="S94" s="173"/>
      <c r="T94" s="173"/>
      <c r="U94" s="173"/>
      <c r="V94" s="173">
        <f>P94+Q94</f>
        <v>0</v>
      </c>
      <c r="W94" s="174"/>
      <c r="X94" s="145"/>
      <c r="Y94" s="198"/>
      <c r="Z94" s="172"/>
      <c r="AA94" s="173"/>
      <c r="AB94" s="173"/>
      <c r="AC94" s="173"/>
      <c r="AD94" s="172"/>
      <c r="AE94" s="173">
        <f t="shared" si="46"/>
        <v>0</v>
      </c>
      <c r="AF94" s="174"/>
      <c r="AG94" s="145"/>
      <c r="AH94" s="172"/>
      <c r="AI94" s="172"/>
      <c r="AJ94" s="173"/>
      <c r="AK94" s="173"/>
      <c r="AL94" s="172"/>
      <c r="AM94" s="173">
        <f>AH94+AI94</f>
        <v>0</v>
      </c>
      <c r="AN94" s="174"/>
      <c r="AO94" s="145"/>
      <c r="AP94" s="172"/>
      <c r="AQ94" s="172"/>
      <c r="AR94" s="173"/>
      <c r="AS94" s="173"/>
      <c r="AT94" s="172"/>
      <c r="AU94" s="173">
        <f>AP94+AQ94</f>
        <v>0</v>
      </c>
      <c r="AV94" s="174"/>
      <c r="AW94" s="145"/>
      <c r="AX94" s="172"/>
      <c r="AY94" s="172"/>
      <c r="AZ94" s="173"/>
      <c r="BA94" s="173"/>
      <c r="BB94" s="172"/>
      <c r="BC94" s="173">
        <f>AX94+AY94</f>
        <v>0</v>
      </c>
      <c r="BD94" s="174"/>
      <c r="BE94" s="145"/>
      <c r="BF94" s="172"/>
      <c r="BG94" s="172"/>
      <c r="BH94" s="173"/>
      <c r="BI94" s="173"/>
      <c r="BJ94" s="172"/>
      <c r="BK94" s="173">
        <f t="shared" si="44"/>
        <v>0</v>
      </c>
      <c r="BL94" s="174"/>
      <c r="BM94" s="145"/>
      <c r="BN94" s="172"/>
      <c r="BO94" s="172"/>
      <c r="BP94" s="173"/>
      <c r="BQ94" s="173"/>
      <c r="BR94" s="172"/>
      <c r="BS94" s="173">
        <f>BN94+BO94</f>
        <v>0</v>
      </c>
      <c r="BT94" s="174"/>
      <c r="BU94" s="145"/>
    </row>
    <row r="95" spans="1:73" x14ac:dyDescent="0.25">
      <c r="A95" s="28" t="s">
        <v>371</v>
      </c>
      <c r="B95" s="28" t="s">
        <v>372</v>
      </c>
      <c r="C95" s="28" t="s">
        <v>377</v>
      </c>
      <c r="D95" s="28" t="s">
        <v>373</v>
      </c>
      <c r="E95" s="28"/>
      <c r="F95" s="102">
        <f t="shared" si="38"/>
        <v>19</v>
      </c>
      <c r="G95" s="176">
        <v>0</v>
      </c>
      <c r="H95" s="176">
        <v>0</v>
      </c>
      <c r="I95" s="176">
        <v>90.57</v>
      </c>
      <c r="J95" s="182">
        <v>4</v>
      </c>
      <c r="K95" s="182">
        <v>0</v>
      </c>
      <c r="L95" s="182">
        <v>45.92</v>
      </c>
      <c r="M95" s="182">
        <f>J95+K95</f>
        <v>4</v>
      </c>
      <c r="N95" s="189" t="s">
        <v>398</v>
      </c>
      <c r="O95" s="145">
        <v>19</v>
      </c>
      <c r="P95" s="176"/>
      <c r="Q95" s="176"/>
      <c r="R95" s="176"/>
      <c r="S95" s="182"/>
      <c r="T95" s="182"/>
      <c r="U95" s="182"/>
      <c r="V95" s="182">
        <f t="shared" si="40"/>
        <v>0</v>
      </c>
      <c r="W95" s="189"/>
      <c r="X95" s="145"/>
      <c r="Y95" s="199"/>
      <c r="Z95" s="176"/>
      <c r="AA95" s="182"/>
      <c r="AB95" s="182"/>
      <c r="AC95" s="182"/>
      <c r="AD95" s="176"/>
      <c r="AE95" s="173">
        <f t="shared" si="46"/>
        <v>0</v>
      </c>
      <c r="AF95" s="189"/>
      <c r="AG95" s="145"/>
      <c r="AH95" s="176"/>
      <c r="AI95" s="176"/>
      <c r="AJ95" s="182"/>
      <c r="AK95" s="182"/>
      <c r="AL95" s="176"/>
      <c r="AM95" s="182">
        <f t="shared" si="41"/>
        <v>0</v>
      </c>
      <c r="AN95" s="189"/>
      <c r="AO95" s="145"/>
      <c r="AP95" s="176"/>
      <c r="AQ95" s="176"/>
      <c r="AR95" s="182"/>
      <c r="AS95" s="182"/>
      <c r="AT95" s="176"/>
      <c r="AU95" s="182">
        <f t="shared" si="42"/>
        <v>0</v>
      </c>
      <c r="AV95" s="189"/>
      <c r="AW95" s="145"/>
      <c r="AX95" s="176"/>
      <c r="AY95" s="176"/>
      <c r="AZ95" s="182"/>
      <c r="BA95" s="182"/>
      <c r="BB95" s="176"/>
      <c r="BC95" s="182">
        <f t="shared" si="43"/>
        <v>0</v>
      </c>
      <c r="BD95" s="189"/>
      <c r="BE95" s="145"/>
      <c r="BF95" s="176"/>
      <c r="BG95" s="176"/>
      <c r="BH95" s="182"/>
      <c r="BI95" s="182"/>
      <c r="BJ95" s="176"/>
      <c r="BK95" s="173">
        <f t="shared" si="44"/>
        <v>0</v>
      </c>
      <c r="BL95" s="189"/>
      <c r="BM95" s="145"/>
      <c r="BN95" s="176"/>
      <c r="BO95" s="176"/>
      <c r="BP95" s="182"/>
      <c r="BQ95" s="182"/>
      <c r="BR95" s="176"/>
      <c r="BS95" s="173">
        <f t="shared" ref="BS95:BS97" si="47">BN95+BO95</f>
        <v>0</v>
      </c>
      <c r="BT95" s="189"/>
      <c r="BU95" s="145"/>
    </row>
    <row r="96" spans="1:73" x14ac:dyDescent="0.25">
      <c r="A96" s="25" t="s">
        <v>151</v>
      </c>
      <c r="B96" s="25" t="s">
        <v>152</v>
      </c>
      <c r="C96" s="25" t="s">
        <v>140</v>
      </c>
      <c r="D96" s="25" t="s">
        <v>153</v>
      </c>
      <c r="E96" s="25"/>
      <c r="F96" s="102">
        <f t="shared" si="38"/>
        <v>0</v>
      </c>
      <c r="G96" s="172"/>
      <c r="H96" s="172"/>
      <c r="I96" s="172"/>
      <c r="J96" s="172"/>
      <c r="K96" s="172"/>
      <c r="L96" s="172"/>
      <c r="M96" s="182">
        <f t="shared" ref="M96:M97" si="48">H96+I96</f>
        <v>0</v>
      </c>
      <c r="N96" s="172"/>
      <c r="O96" s="145"/>
      <c r="P96" s="172"/>
      <c r="Q96" s="172"/>
      <c r="R96" s="172"/>
      <c r="S96" s="172"/>
      <c r="T96" s="172"/>
      <c r="U96" s="172"/>
      <c r="V96" s="182">
        <f t="shared" ref="V96:V97" si="49">Q96+R96</f>
        <v>0</v>
      </c>
      <c r="W96" s="172"/>
      <c r="X96" s="145"/>
      <c r="Y96" s="198"/>
      <c r="Z96" s="172"/>
      <c r="AA96" s="172"/>
      <c r="AB96" s="172"/>
      <c r="AC96" s="172"/>
      <c r="AD96" s="172"/>
      <c r="AE96" s="173">
        <f t="shared" si="46"/>
        <v>0</v>
      </c>
      <c r="AF96" s="174"/>
      <c r="AG96" s="145"/>
      <c r="AH96" s="172"/>
      <c r="AI96" s="172"/>
      <c r="AJ96" s="172"/>
      <c r="AK96" s="172"/>
      <c r="AL96" s="172"/>
      <c r="AM96" s="182">
        <f t="shared" si="41"/>
        <v>0</v>
      </c>
      <c r="AN96" s="172"/>
      <c r="AO96" s="145"/>
      <c r="AP96" s="172"/>
      <c r="AQ96" s="172"/>
      <c r="AR96" s="172"/>
      <c r="AS96" s="172"/>
      <c r="AT96" s="172"/>
      <c r="AU96" s="182">
        <f t="shared" si="42"/>
        <v>0</v>
      </c>
      <c r="AV96" s="172"/>
      <c r="AW96" s="145"/>
      <c r="AX96" s="172"/>
      <c r="AY96" s="172"/>
      <c r="AZ96" s="172"/>
      <c r="BA96" s="172"/>
      <c r="BB96" s="172"/>
      <c r="BC96" s="182">
        <f t="shared" si="43"/>
        <v>0</v>
      </c>
      <c r="BD96" s="172"/>
      <c r="BE96" s="145"/>
      <c r="BF96" s="172"/>
      <c r="BG96" s="172"/>
      <c r="BH96" s="172"/>
      <c r="BI96" s="172"/>
      <c r="BJ96" s="172"/>
      <c r="BK96" s="173">
        <f t="shared" si="44"/>
        <v>0</v>
      </c>
      <c r="BL96" s="172"/>
      <c r="BM96" s="145"/>
      <c r="BN96" s="172"/>
      <c r="BO96" s="172"/>
      <c r="BP96" s="172"/>
      <c r="BQ96" s="172"/>
      <c r="BR96" s="172"/>
      <c r="BS96" s="173">
        <f t="shared" si="47"/>
        <v>0</v>
      </c>
      <c r="BT96" s="172"/>
      <c r="BU96" s="145"/>
    </row>
    <row r="97" spans="1:73" ht="16.5" thickBot="1" x14ac:dyDescent="0.3">
      <c r="A97" s="25" t="s">
        <v>185</v>
      </c>
      <c r="B97" s="25" t="s">
        <v>426</v>
      </c>
      <c r="C97" s="25" t="s">
        <v>126</v>
      </c>
      <c r="D97" s="25" t="s">
        <v>427</v>
      </c>
      <c r="E97" s="26"/>
      <c r="F97" s="105">
        <f t="shared" si="38"/>
        <v>0</v>
      </c>
      <c r="G97" s="166"/>
      <c r="H97" s="167"/>
      <c r="I97" s="167"/>
      <c r="J97" s="167"/>
      <c r="K97" s="167"/>
      <c r="L97" s="167"/>
      <c r="M97" s="172">
        <f t="shared" si="48"/>
        <v>0</v>
      </c>
      <c r="N97" s="167"/>
      <c r="O97" s="139"/>
      <c r="P97" s="167"/>
      <c r="Q97" s="167"/>
      <c r="R97" s="167"/>
      <c r="S97" s="167"/>
      <c r="T97" s="167"/>
      <c r="U97" s="167"/>
      <c r="V97" s="172">
        <f t="shared" si="49"/>
        <v>0</v>
      </c>
      <c r="W97" s="167"/>
      <c r="X97" s="139"/>
      <c r="Y97" s="197"/>
      <c r="Z97" s="167"/>
      <c r="AA97" s="167"/>
      <c r="AB97" s="167"/>
      <c r="AC97" s="167"/>
      <c r="AD97" s="167"/>
      <c r="AE97" s="173">
        <f t="shared" si="46"/>
        <v>0</v>
      </c>
      <c r="AF97" s="169"/>
      <c r="AG97" s="139"/>
      <c r="AH97" s="167"/>
      <c r="AI97" s="167"/>
      <c r="AJ97" s="167"/>
      <c r="AK97" s="167"/>
      <c r="AL97" s="167"/>
      <c r="AM97" s="172">
        <f t="shared" si="41"/>
        <v>0</v>
      </c>
      <c r="AN97" s="167"/>
      <c r="AO97" s="139"/>
      <c r="AP97" s="167"/>
      <c r="AQ97" s="167"/>
      <c r="AR97" s="167"/>
      <c r="AS97" s="167"/>
      <c r="AT97" s="167"/>
      <c r="AU97" s="172">
        <f t="shared" si="42"/>
        <v>0</v>
      </c>
      <c r="AV97" s="167"/>
      <c r="AW97" s="139"/>
      <c r="AX97" s="167"/>
      <c r="AY97" s="167"/>
      <c r="AZ97" s="167"/>
      <c r="BA97" s="167"/>
      <c r="BB97" s="167"/>
      <c r="BC97" s="172">
        <f t="shared" si="43"/>
        <v>0</v>
      </c>
      <c r="BD97" s="167"/>
      <c r="BE97" s="139"/>
      <c r="BF97" s="167"/>
      <c r="BG97" s="167"/>
      <c r="BH97" s="167"/>
      <c r="BI97" s="167"/>
      <c r="BJ97" s="167"/>
      <c r="BK97" s="173">
        <f t="shared" si="44"/>
        <v>0</v>
      </c>
      <c r="BL97" s="167"/>
      <c r="BM97" s="139"/>
      <c r="BN97" s="167"/>
      <c r="BO97" s="167"/>
      <c r="BP97" s="167"/>
      <c r="BQ97" s="167"/>
      <c r="BR97" s="167"/>
      <c r="BS97" s="173">
        <f t="shared" si="47"/>
        <v>0</v>
      </c>
      <c r="BT97" s="167"/>
      <c r="BU97" s="139"/>
    </row>
    <row r="98" spans="1:73" x14ac:dyDescent="0.25">
      <c r="A98" s="35"/>
      <c r="B98" s="35"/>
      <c r="C98" s="35"/>
      <c r="D98" s="35"/>
      <c r="E98" s="35"/>
    </row>
    <row r="99" spans="1:73" x14ac:dyDescent="0.25">
      <c r="A99" s="35"/>
      <c r="B99" s="35"/>
      <c r="C99" s="35"/>
      <c r="D99" s="35"/>
      <c r="E99" s="35"/>
    </row>
    <row r="100" spans="1:73" ht="16.5" thickBot="1" x14ac:dyDescent="0.3">
      <c r="A100" s="35"/>
      <c r="B100" s="35"/>
      <c r="C100" s="35"/>
      <c r="D100" s="35"/>
      <c r="E100" s="35"/>
      <c r="BE100" s="192"/>
    </row>
    <row r="101" spans="1:73" s="17" customFormat="1" ht="63" x14ac:dyDescent="0.25">
      <c r="A101" s="213" t="s">
        <v>20</v>
      </c>
      <c r="B101" s="214"/>
      <c r="C101" s="214"/>
      <c r="D101" s="214"/>
      <c r="E101" s="214"/>
      <c r="F101" s="142" t="s">
        <v>4</v>
      </c>
      <c r="G101" s="186" t="s">
        <v>5</v>
      </c>
      <c r="H101" s="184" t="s">
        <v>6</v>
      </c>
      <c r="I101" s="184" t="s">
        <v>7</v>
      </c>
      <c r="J101" s="151" t="s">
        <v>415</v>
      </c>
      <c r="K101" s="184" t="s">
        <v>6</v>
      </c>
      <c r="L101" s="184" t="s">
        <v>7</v>
      </c>
      <c r="M101" s="151" t="s">
        <v>8</v>
      </c>
      <c r="N101" s="144" t="s">
        <v>366</v>
      </c>
      <c r="O101" s="12" t="s">
        <v>9</v>
      </c>
      <c r="P101" s="186" t="s">
        <v>5</v>
      </c>
      <c r="Q101" s="184" t="s">
        <v>6</v>
      </c>
      <c r="R101" s="184" t="s">
        <v>7</v>
      </c>
      <c r="S101" s="151" t="s">
        <v>415</v>
      </c>
      <c r="T101" s="184" t="s">
        <v>6</v>
      </c>
      <c r="U101" s="184" t="s">
        <v>7</v>
      </c>
      <c r="V101" s="151" t="s">
        <v>8</v>
      </c>
      <c r="W101" s="144" t="s">
        <v>366</v>
      </c>
      <c r="X101" s="12" t="s">
        <v>9</v>
      </c>
      <c r="Y101" s="196" t="s">
        <v>396</v>
      </c>
      <c r="Z101" s="184" t="s">
        <v>6</v>
      </c>
      <c r="AA101" s="151" t="s">
        <v>7</v>
      </c>
      <c r="AB101" s="151" t="s">
        <v>415</v>
      </c>
      <c r="AC101" s="184" t="s">
        <v>6</v>
      </c>
      <c r="AD101" s="184" t="s">
        <v>7</v>
      </c>
      <c r="AE101" s="151" t="s">
        <v>8</v>
      </c>
      <c r="AF101" s="144" t="s">
        <v>366</v>
      </c>
      <c r="AG101" s="12" t="s">
        <v>9</v>
      </c>
      <c r="AH101" s="186" t="s">
        <v>5</v>
      </c>
      <c r="AI101" s="184" t="s">
        <v>6</v>
      </c>
      <c r="AJ101" s="151" t="s">
        <v>415</v>
      </c>
      <c r="AK101" s="184" t="s">
        <v>6</v>
      </c>
      <c r="AL101" s="184" t="s">
        <v>7</v>
      </c>
      <c r="AM101" s="151" t="s">
        <v>8</v>
      </c>
      <c r="AN101" s="144" t="s">
        <v>366</v>
      </c>
      <c r="AO101" s="12" t="s">
        <v>9</v>
      </c>
      <c r="AP101" s="186" t="s">
        <v>5</v>
      </c>
      <c r="AQ101" s="184" t="s">
        <v>6</v>
      </c>
      <c r="AR101" s="151" t="s">
        <v>415</v>
      </c>
      <c r="AS101" s="184" t="s">
        <v>6</v>
      </c>
      <c r="AT101" s="184" t="s">
        <v>7</v>
      </c>
      <c r="AU101" s="151" t="s">
        <v>8</v>
      </c>
      <c r="AV101" s="144" t="s">
        <v>366</v>
      </c>
      <c r="AW101" s="12" t="s">
        <v>9</v>
      </c>
      <c r="AX101" s="186" t="s">
        <v>5</v>
      </c>
      <c r="AY101" s="184" t="s">
        <v>6</v>
      </c>
      <c r="AZ101" s="151" t="s">
        <v>415</v>
      </c>
      <c r="BA101" s="184" t="s">
        <v>6</v>
      </c>
      <c r="BB101" s="184" t="s">
        <v>7</v>
      </c>
      <c r="BC101" s="151" t="s">
        <v>8</v>
      </c>
      <c r="BD101" s="144" t="s">
        <v>366</v>
      </c>
      <c r="BE101" s="12" t="s">
        <v>9</v>
      </c>
      <c r="BF101" s="186" t="s">
        <v>5</v>
      </c>
      <c r="BG101" s="184" t="s">
        <v>6</v>
      </c>
      <c r="BH101" s="151" t="s">
        <v>415</v>
      </c>
      <c r="BI101" s="184" t="s">
        <v>6</v>
      </c>
      <c r="BJ101" s="184" t="s">
        <v>7</v>
      </c>
      <c r="BK101" s="151" t="s">
        <v>8</v>
      </c>
      <c r="BL101" s="144" t="s">
        <v>366</v>
      </c>
      <c r="BM101" s="12" t="s">
        <v>9</v>
      </c>
      <c r="BN101" s="186" t="s">
        <v>5</v>
      </c>
      <c r="BO101" s="184" t="s">
        <v>6</v>
      </c>
      <c r="BP101" s="151" t="s">
        <v>415</v>
      </c>
      <c r="BQ101" s="184" t="s">
        <v>6</v>
      </c>
      <c r="BR101" s="184" t="s">
        <v>10</v>
      </c>
      <c r="BS101" s="184" t="s">
        <v>8</v>
      </c>
      <c r="BT101" s="144" t="s">
        <v>366</v>
      </c>
      <c r="BU101" s="12" t="s">
        <v>9</v>
      </c>
    </row>
    <row r="102" spans="1:73" x14ac:dyDescent="0.25">
      <c r="A102" s="18" t="s">
        <v>11</v>
      </c>
      <c r="B102" s="18" t="s">
        <v>12</v>
      </c>
      <c r="C102" s="19" t="s">
        <v>13</v>
      </c>
      <c r="D102" s="19" t="s">
        <v>14</v>
      </c>
      <c r="E102" s="19" t="s">
        <v>61</v>
      </c>
      <c r="F102" s="44"/>
      <c r="G102" s="166"/>
      <c r="H102" s="167"/>
      <c r="I102" s="167"/>
      <c r="J102" s="168"/>
      <c r="K102" s="168"/>
      <c r="L102" s="168"/>
      <c r="M102" s="168"/>
      <c r="N102" s="169"/>
      <c r="O102" s="170"/>
      <c r="P102" s="166"/>
      <c r="Q102" s="167"/>
      <c r="R102" s="167"/>
      <c r="S102" s="168"/>
      <c r="T102" s="168"/>
      <c r="U102" s="168"/>
      <c r="V102" s="168"/>
      <c r="W102" s="169"/>
      <c r="X102" s="170"/>
      <c r="Y102" s="197"/>
      <c r="Z102" s="167"/>
      <c r="AA102" s="168"/>
      <c r="AB102" s="168"/>
      <c r="AC102" s="168"/>
      <c r="AD102" s="167"/>
      <c r="AE102" s="168"/>
      <c r="AF102" s="169"/>
      <c r="AG102" s="170"/>
      <c r="AH102" s="166"/>
      <c r="AI102" s="167"/>
      <c r="AJ102" s="168"/>
      <c r="AK102" s="168"/>
      <c r="AL102" s="167"/>
      <c r="AM102" s="168"/>
      <c r="AN102" s="169"/>
      <c r="AO102" s="170"/>
      <c r="AP102" s="166"/>
      <c r="AQ102" s="167"/>
      <c r="AR102" s="168"/>
      <c r="AS102" s="168"/>
      <c r="AT102" s="167"/>
      <c r="AU102" s="168"/>
      <c r="AV102" s="169"/>
      <c r="AW102" s="170"/>
      <c r="AX102" s="166"/>
      <c r="AY102" s="167"/>
      <c r="AZ102" s="168"/>
      <c r="BA102" s="168"/>
      <c r="BB102" s="167"/>
      <c r="BC102" s="168"/>
      <c r="BD102" s="169"/>
      <c r="BE102" s="170"/>
      <c r="BF102" s="166"/>
      <c r="BG102" s="167"/>
      <c r="BH102" s="168"/>
      <c r="BI102" s="168"/>
      <c r="BJ102" s="167"/>
      <c r="BK102" s="168"/>
      <c r="BL102" s="169"/>
      <c r="BM102" s="170"/>
      <c r="BN102" s="166"/>
      <c r="BO102" s="166"/>
      <c r="BP102" s="168"/>
      <c r="BQ102" s="168"/>
      <c r="BR102" s="167"/>
      <c r="BS102" s="168"/>
      <c r="BT102" s="169"/>
      <c r="BU102" s="170"/>
    </row>
    <row r="103" spans="1:73" x14ac:dyDescent="0.25">
      <c r="A103" s="24" t="s">
        <v>124</v>
      </c>
      <c r="B103" s="25" t="s">
        <v>125</v>
      </c>
      <c r="C103" s="26" t="s">
        <v>126</v>
      </c>
      <c r="D103" s="26" t="s">
        <v>127</v>
      </c>
      <c r="E103" s="26"/>
      <c r="F103" s="101">
        <f t="shared" ref="F103:F116" si="50">O103+X103+AG103+AO103+AW103+BE103+BM103+BU103</f>
        <v>19</v>
      </c>
      <c r="G103" s="171"/>
      <c r="H103" s="172"/>
      <c r="I103" s="172"/>
      <c r="J103" s="173"/>
      <c r="K103" s="173"/>
      <c r="L103" s="173"/>
      <c r="M103" s="173">
        <f t="shared" ref="M103:M116" si="51">G103+H103</f>
        <v>0</v>
      </c>
      <c r="N103" s="174"/>
      <c r="O103" s="138"/>
      <c r="P103" s="171"/>
      <c r="Q103" s="172"/>
      <c r="R103" s="172"/>
      <c r="S103" s="173"/>
      <c r="T103" s="173"/>
      <c r="U103" s="173"/>
      <c r="V103" s="173">
        <f t="shared" ref="V103:V116" si="52">P103+Q103</f>
        <v>0</v>
      </c>
      <c r="W103" s="174"/>
      <c r="X103" s="138"/>
      <c r="Y103" s="198">
        <v>0</v>
      </c>
      <c r="Z103" s="172">
        <v>0</v>
      </c>
      <c r="AA103" s="173">
        <v>47.32</v>
      </c>
      <c r="AB103" s="173">
        <v>4</v>
      </c>
      <c r="AC103" s="173">
        <v>0</v>
      </c>
      <c r="AD103" s="172">
        <v>34.880000000000003</v>
      </c>
      <c r="AE103" s="173">
        <f>Y103+Z103+AB103+AC103</f>
        <v>4</v>
      </c>
      <c r="AF103" s="174" t="s">
        <v>398</v>
      </c>
      <c r="AG103" s="138">
        <v>19</v>
      </c>
      <c r="AH103" s="171"/>
      <c r="AI103" s="172"/>
      <c r="AJ103" s="173"/>
      <c r="AK103" s="173"/>
      <c r="AL103" s="172"/>
      <c r="AM103" s="173">
        <f t="shared" ref="AM103:AM116" si="53">AH103+AI103</f>
        <v>0</v>
      </c>
      <c r="AN103" s="174"/>
      <c r="AO103" s="138"/>
      <c r="AP103" s="171"/>
      <c r="AQ103" s="172"/>
      <c r="AR103" s="173"/>
      <c r="AS103" s="173"/>
      <c r="AT103" s="172"/>
      <c r="AU103" s="173">
        <f t="shared" ref="AU103:AU116" si="54">AP103+AQ103</f>
        <v>0</v>
      </c>
      <c r="AV103" s="174"/>
      <c r="AW103" s="138"/>
      <c r="AX103" s="171"/>
      <c r="AY103" s="172"/>
      <c r="AZ103" s="173"/>
      <c r="BA103" s="173"/>
      <c r="BB103" s="172"/>
      <c r="BC103" s="173">
        <f t="shared" ref="BC103:BC116" si="55">AX103+AY103</f>
        <v>0</v>
      </c>
      <c r="BD103" s="174"/>
      <c r="BE103" s="138"/>
      <c r="BF103" s="171"/>
      <c r="BG103" s="172"/>
      <c r="BH103" s="173"/>
      <c r="BI103" s="173"/>
      <c r="BJ103" s="172"/>
      <c r="BK103" s="173">
        <f t="shared" ref="BK103:BK116" si="56">BF103+BG103</f>
        <v>0</v>
      </c>
      <c r="BL103" s="174"/>
      <c r="BM103" s="138"/>
      <c r="BN103" s="171"/>
      <c r="BO103" s="171"/>
      <c r="BP103" s="173"/>
      <c r="BQ103" s="173"/>
      <c r="BR103" s="172"/>
      <c r="BS103" s="173">
        <f t="shared" ref="BS103:BS116" si="57">BN103+BO103</f>
        <v>0</v>
      </c>
      <c r="BT103" s="174"/>
      <c r="BU103" s="138"/>
    </row>
    <row r="104" spans="1:73" x14ac:dyDescent="0.25">
      <c r="A104" s="25" t="s">
        <v>138</v>
      </c>
      <c r="B104" s="25" t="s">
        <v>139</v>
      </c>
      <c r="C104" s="26" t="s">
        <v>140</v>
      </c>
      <c r="D104" s="25" t="s">
        <v>141</v>
      </c>
      <c r="E104" s="26"/>
      <c r="F104" s="101">
        <f t="shared" si="50"/>
        <v>0</v>
      </c>
      <c r="G104" s="171"/>
      <c r="H104" s="172"/>
      <c r="I104" s="172"/>
      <c r="J104" s="173"/>
      <c r="K104" s="173"/>
      <c r="L104" s="173"/>
      <c r="M104" s="173">
        <f t="shared" si="51"/>
        <v>0</v>
      </c>
      <c r="N104" s="174"/>
      <c r="O104" s="138"/>
      <c r="P104" s="171"/>
      <c r="Q104" s="172"/>
      <c r="R104" s="172"/>
      <c r="S104" s="173"/>
      <c r="T104" s="173"/>
      <c r="U104" s="173"/>
      <c r="V104" s="173">
        <f t="shared" si="52"/>
        <v>0</v>
      </c>
      <c r="W104" s="174"/>
      <c r="X104" s="138"/>
      <c r="Y104" s="198"/>
      <c r="Z104" s="172"/>
      <c r="AA104" s="173"/>
      <c r="AB104" s="173"/>
      <c r="AC104" s="173"/>
      <c r="AD104" s="172"/>
      <c r="AE104" s="173">
        <f t="shared" ref="AE104:AE116" si="58">Y104+Z104+AB104+AC104</f>
        <v>0</v>
      </c>
      <c r="AF104" s="174"/>
      <c r="AG104" s="138"/>
      <c r="AH104" s="171"/>
      <c r="AI104" s="172"/>
      <c r="AJ104" s="173"/>
      <c r="AK104" s="173"/>
      <c r="AL104" s="172"/>
      <c r="AM104" s="173">
        <f t="shared" si="53"/>
        <v>0</v>
      </c>
      <c r="AN104" s="174"/>
      <c r="AO104" s="138"/>
      <c r="AP104" s="171"/>
      <c r="AQ104" s="172"/>
      <c r="AR104" s="173"/>
      <c r="AS104" s="173"/>
      <c r="AT104" s="172"/>
      <c r="AU104" s="173">
        <f t="shared" si="54"/>
        <v>0</v>
      </c>
      <c r="AV104" s="174"/>
      <c r="AW104" s="138"/>
      <c r="AX104" s="171"/>
      <c r="AY104" s="172"/>
      <c r="AZ104" s="173"/>
      <c r="BA104" s="173"/>
      <c r="BB104" s="172"/>
      <c r="BC104" s="173">
        <f t="shared" si="55"/>
        <v>0</v>
      </c>
      <c r="BD104" s="174"/>
      <c r="BE104" s="138"/>
      <c r="BF104" s="171"/>
      <c r="BG104" s="172"/>
      <c r="BH104" s="173"/>
      <c r="BI104" s="173"/>
      <c r="BJ104" s="172"/>
      <c r="BK104" s="173">
        <f t="shared" si="56"/>
        <v>0</v>
      </c>
      <c r="BL104" s="174"/>
      <c r="BM104" s="138"/>
      <c r="BN104" s="171"/>
      <c r="BO104" s="171"/>
      <c r="BP104" s="173"/>
      <c r="BQ104" s="173"/>
      <c r="BR104" s="172"/>
      <c r="BS104" s="173">
        <f t="shared" si="57"/>
        <v>0</v>
      </c>
      <c r="BT104" s="174"/>
      <c r="BU104" s="138"/>
    </row>
    <row r="105" spans="1:73" x14ac:dyDescent="0.25">
      <c r="A105" s="24" t="s">
        <v>174</v>
      </c>
      <c r="B105" s="25" t="s">
        <v>175</v>
      </c>
      <c r="C105" s="26" t="s">
        <v>176</v>
      </c>
      <c r="D105" s="26" t="s">
        <v>177</v>
      </c>
      <c r="E105" s="26"/>
      <c r="F105" s="101">
        <f t="shared" si="50"/>
        <v>0</v>
      </c>
      <c r="G105" s="171"/>
      <c r="H105" s="172"/>
      <c r="I105" s="172"/>
      <c r="J105" s="173"/>
      <c r="K105" s="173"/>
      <c r="L105" s="173"/>
      <c r="M105" s="173">
        <f t="shared" si="51"/>
        <v>0</v>
      </c>
      <c r="N105" s="174"/>
      <c r="O105" s="138"/>
      <c r="P105" s="171"/>
      <c r="Q105" s="172"/>
      <c r="R105" s="172"/>
      <c r="S105" s="173"/>
      <c r="T105" s="173"/>
      <c r="U105" s="173"/>
      <c r="V105" s="173">
        <f t="shared" si="52"/>
        <v>0</v>
      </c>
      <c r="W105" s="174"/>
      <c r="X105" s="138"/>
      <c r="Y105" s="198"/>
      <c r="Z105" s="172"/>
      <c r="AA105" s="173"/>
      <c r="AB105" s="173"/>
      <c r="AC105" s="173"/>
      <c r="AD105" s="172"/>
      <c r="AE105" s="173">
        <f t="shared" si="58"/>
        <v>0</v>
      </c>
      <c r="AF105" s="174"/>
      <c r="AG105" s="138"/>
      <c r="AH105" s="171"/>
      <c r="AI105" s="172"/>
      <c r="AJ105" s="173"/>
      <c r="AK105" s="173"/>
      <c r="AL105" s="172"/>
      <c r="AM105" s="173">
        <f t="shared" si="53"/>
        <v>0</v>
      </c>
      <c r="AN105" s="174"/>
      <c r="AO105" s="138"/>
      <c r="AP105" s="171"/>
      <c r="AQ105" s="172"/>
      <c r="AR105" s="173"/>
      <c r="AS105" s="173"/>
      <c r="AT105" s="172"/>
      <c r="AU105" s="173">
        <f t="shared" si="54"/>
        <v>0</v>
      </c>
      <c r="AV105" s="174"/>
      <c r="AW105" s="138"/>
      <c r="AX105" s="171"/>
      <c r="AY105" s="172"/>
      <c r="AZ105" s="173"/>
      <c r="BA105" s="173"/>
      <c r="BB105" s="172"/>
      <c r="BC105" s="173">
        <f t="shared" si="55"/>
        <v>0</v>
      </c>
      <c r="BD105" s="174"/>
      <c r="BE105" s="138"/>
      <c r="BF105" s="171"/>
      <c r="BG105" s="172"/>
      <c r="BH105" s="173"/>
      <c r="BI105" s="173"/>
      <c r="BJ105" s="172"/>
      <c r="BK105" s="173">
        <f t="shared" si="56"/>
        <v>0</v>
      </c>
      <c r="BL105" s="174"/>
      <c r="BM105" s="138"/>
      <c r="BN105" s="171"/>
      <c r="BO105" s="171"/>
      <c r="BP105" s="173"/>
      <c r="BQ105" s="173"/>
      <c r="BR105" s="172"/>
      <c r="BS105" s="173">
        <f t="shared" si="57"/>
        <v>0</v>
      </c>
      <c r="BT105" s="174"/>
      <c r="BU105" s="138"/>
    </row>
    <row r="106" spans="1:73" x14ac:dyDescent="0.25">
      <c r="A106" s="24" t="s">
        <v>185</v>
      </c>
      <c r="B106" s="25" t="s">
        <v>186</v>
      </c>
      <c r="C106" s="26" t="s">
        <v>126</v>
      </c>
      <c r="D106" s="26" t="s">
        <v>187</v>
      </c>
      <c r="E106" s="26"/>
      <c r="F106" s="101">
        <f t="shared" si="50"/>
        <v>0</v>
      </c>
      <c r="G106" s="171"/>
      <c r="H106" s="172"/>
      <c r="I106" s="172"/>
      <c r="J106" s="173"/>
      <c r="K106" s="173"/>
      <c r="L106" s="173"/>
      <c r="M106" s="173">
        <f t="shared" si="51"/>
        <v>0</v>
      </c>
      <c r="N106" s="174"/>
      <c r="O106" s="138"/>
      <c r="P106" s="171"/>
      <c r="Q106" s="172"/>
      <c r="R106" s="172"/>
      <c r="S106" s="173"/>
      <c r="T106" s="173"/>
      <c r="U106" s="173"/>
      <c r="V106" s="173">
        <f t="shared" si="52"/>
        <v>0</v>
      </c>
      <c r="W106" s="174"/>
      <c r="X106" s="138"/>
      <c r="Y106" s="198"/>
      <c r="Z106" s="172"/>
      <c r="AA106" s="173"/>
      <c r="AB106" s="173"/>
      <c r="AC106" s="173"/>
      <c r="AD106" s="172"/>
      <c r="AE106" s="173">
        <f t="shared" si="58"/>
        <v>0</v>
      </c>
      <c r="AF106" s="174"/>
      <c r="AG106" s="138"/>
      <c r="AH106" s="171"/>
      <c r="AI106" s="172"/>
      <c r="AJ106" s="173"/>
      <c r="AK106" s="173"/>
      <c r="AL106" s="172"/>
      <c r="AM106" s="173">
        <f t="shared" si="53"/>
        <v>0</v>
      </c>
      <c r="AN106" s="174"/>
      <c r="AO106" s="138"/>
      <c r="AP106" s="171"/>
      <c r="AQ106" s="172"/>
      <c r="AR106" s="173"/>
      <c r="AS106" s="173"/>
      <c r="AT106" s="172"/>
      <c r="AU106" s="173">
        <f t="shared" si="54"/>
        <v>0</v>
      </c>
      <c r="AV106" s="174"/>
      <c r="AW106" s="138"/>
      <c r="AX106" s="171"/>
      <c r="AY106" s="172"/>
      <c r="AZ106" s="173"/>
      <c r="BA106" s="173"/>
      <c r="BB106" s="172"/>
      <c r="BC106" s="173">
        <f t="shared" si="55"/>
        <v>0</v>
      </c>
      <c r="BD106" s="174"/>
      <c r="BE106" s="138"/>
      <c r="BF106" s="179"/>
      <c r="BG106" s="172"/>
      <c r="BH106" s="173"/>
      <c r="BI106" s="173"/>
      <c r="BJ106" s="172"/>
      <c r="BK106" s="173">
        <f t="shared" si="56"/>
        <v>0</v>
      </c>
      <c r="BL106" s="174"/>
      <c r="BM106" s="138"/>
      <c r="BN106" s="171"/>
      <c r="BO106" s="171"/>
      <c r="BP106" s="173"/>
      <c r="BQ106" s="173"/>
      <c r="BR106" s="172"/>
      <c r="BS106" s="173">
        <f t="shared" si="57"/>
        <v>0</v>
      </c>
      <c r="BT106" s="174"/>
      <c r="BU106" s="138"/>
    </row>
    <row r="107" spans="1:73" x14ac:dyDescent="0.25">
      <c r="A107" s="25" t="s">
        <v>205</v>
      </c>
      <c r="B107" s="25" t="s">
        <v>206</v>
      </c>
      <c r="C107" s="26" t="s">
        <v>207</v>
      </c>
      <c r="D107" s="25" t="s">
        <v>208</v>
      </c>
      <c r="E107" s="26"/>
      <c r="F107" s="101">
        <f t="shared" si="50"/>
        <v>0</v>
      </c>
      <c r="G107" s="171"/>
      <c r="H107" s="172"/>
      <c r="I107" s="172"/>
      <c r="J107" s="173"/>
      <c r="K107" s="173"/>
      <c r="L107" s="173"/>
      <c r="M107" s="173">
        <f t="shared" si="51"/>
        <v>0</v>
      </c>
      <c r="N107" s="174"/>
      <c r="O107" s="138"/>
      <c r="P107" s="171"/>
      <c r="Q107" s="172"/>
      <c r="R107" s="172"/>
      <c r="S107" s="173"/>
      <c r="T107" s="173"/>
      <c r="U107" s="173"/>
      <c r="V107" s="173">
        <f t="shared" si="52"/>
        <v>0</v>
      </c>
      <c r="W107" s="174"/>
      <c r="X107" s="138"/>
      <c r="Y107" s="198"/>
      <c r="Z107" s="172"/>
      <c r="AA107" s="173"/>
      <c r="AB107" s="173"/>
      <c r="AC107" s="173"/>
      <c r="AD107" s="172"/>
      <c r="AE107" s="173">
        <f t="shared" si="58"/>
        <v>0</v>
      </c>
      <c r="AF107" s="174"/>
      <c r="AG107" s="138"/>
      <c r="AH107" s="171"/>
      <c r="AI107" s="172"/>
      <c r="AJ107" s="173"/>
      <c r="AK107" s="173"/>
      <c r="AL107" s="172"/>
      <c r="AM107" s="173">
        <f t="shared" si="53"/>
        <v>0</v>
      </c>
      <c r="AN107" s="174"/>
      <c r="AO107" s="138"/>
      <c r="AP107" s="171"/>
      <c r="AQ107" s="172"/>
      <c r="AR107" s="173"/>
      <c r="AS107" s="173"/>
      <c r="AT107" s="172"/>
      <c r="AU107" s="173">
        <f t="shared" si="54"/>
        <v>0</v>
      </c>
      <c r="AV107" s="174"/>
      <c r="AW107" s="138"/>
      <c r="AX107" s="171"/>
      <c r="AY107" s="172"/>
      <c r="AZ107" s="173"/>
      <c r="BA107" s="173"/>
      <c r="BB107" s="172"/>
      <c r="BC107" s="173">
        <f t="shared" si="55"/>
        <v>0</v>
      </c>
      <c r="BD107" s="174"/>
      <c r="BE107" s="138"/>
      <c r="BF107" s="171"/>
      <c r="BG107" s="172"/>
      <c r="BH107" s="173"/>
      <c r="BI107" s="173"/>
      <c r="BJ107" s="172"/>
      <c r="BK107" s="173">
        <f t="shared" si="56"/>
        <v>0</v>
      </c>
      <c r="BL107" s="174"/>
      <c r="BM107" s="138"/>
      <c r="BN107" s="171"/>
      <c r="BO107" s="171"/>
      <c r="BP107" s="173"/>
      <c r="BQ107" s="173"/>
      <c r="BR107" s="172"/>
      <c r="BS107" s="173">
        <f t="shared" si="57"/>
        <v>0</v>
      </c>
      <c r="BT107" s="174"/>
      <c r="BU107" s="138"/>
    </row>
    <row r="108" spans="1:73" x14ac:dyDescent="0.25">
      <c r="A108" s="25" t="s">
        <v>107</v>
      </c>
      <c r="B108" s="25" t="s">
        <v>111</v>
      </c>
      <c r="C108" s="25" t="s">
        <v>140</v>
      </c>
      <c r="D108" s="26" t="s">
        <v>108</v>
      </c>
      <c r="E108" s="26"/>
      <c r="F108" s="101">
        <f t="shared" si="50"/>
        <v>0</v>
      </c>
      <c r="G108" s="171"/>
      <c r="H108" s="172"/>
      <c r="I108" s="172"/>
      <c r="J108" s="173"/>
      <c r="K108" s="173"/>
      <c r="L108" s="173"/>
      <c r="M108" s="173">
        <f t="shared" si="51"/>
        <v>0</v>
      </c>
      <c r="N108" s="174"/>
      <c r="O108" s="138"/>
      <c r="P108" s="171"/>
      <c r="Q108" s="172"/>
      <c r="R108" s="172"/>
      <c r="S108" s="173"/>
      <c r="T108" s="173"/>
      <c r="U108" s="173"/>
      <c r="V108" s="173">
        <f t="shared" si="52"/>
        <v>0</v>
      </c>
      <c r="W108" s="174"/>
      <c r="X108" s="138"/>
      <c r="Y108" s="198"/>
      <c r="Z108" s="172"/>
      <c r="AA108" s="173"/>
      <c r="AB108" s="173"/>
      <c r="AC108" s="173"/>
      <c r="AD108" s="172"/>
      <c r="AE108" s="173">
        <f t="shared" si="58"/>
        <v>0</v>
      </c>
      <c r="AF108" s="174"/>
      <c r="AG108" s="138"/>
      <c r="AH108" s="171"/>
      <c r="AI108" s="172"/>
      <c r="AJ108" s="173"/>
      <c r="AK108" s="173"/>
      <c r="AL108" s="172"/>
      <c r="AM108" s="173">
        <f t="shared" si="53"/>
        <v>0</v>
      </c>
      <c r="AN108" s="174"/>
      <c r="AO108" s="138"/>
      <c r="AP108" s="171"/>
      <c r="AQ108" s="172"/>
      <c r="AR108" s="173"/>
      <c r="AS108" s="173"/>
      <c r="AT108" s="172"/>
      <c r="AU108" s="173">
        <f t="shared" si="54"/>
        <v>0</v>
      </c>
      <c r="AV108" s="174"/>
      <c r="AW108" s="138"/>
      <c r="AX108" s="171"/>
      <c r="AY108" s="172"/>
      <c r="AZ108" s="173"/>
      <c r="BA108" s="173"/>
      <c r="BB108" s="172"/>
      <c r="BC108" s="173">
        <f t="shared" si="55"/>
        <v>0</v>
      </c>
      <c r="BD108" s="174"/>
      <c r="BE108" s="138"/>
      <c r="BF108" s="171"/>
      <c r="BG108" s="172"/>
      <c r="BH108" s="173"/>
      <c r="BI108" s="173"/>
      <c r="BJ108" s="172"/>
      <c r="BK108" s="173">
        <f t="shared" si="56"/>
        <v>0</v>
      </c>
      <c r="BL108" s="174"/>
      <c r="BM108" s="138"/>
      <c r="BN108" s="171"/>
      <c r="BO108" s="171"/>
      <c r="BP108" s="173"/>
      <c r="BQ108" s="173"/>
      <c r="BR108" s="172"/>
      <c r="BS108" s="173">
        <f t="shared" si="57"/>
        <v>0</v>
      </c>
      <c r="BT108" s="174"/>
      <c r="BU108" s="138"/>
    </row>
    <row r="109" spans="1:73" x14ac:dyDescent="0.25">
      <c r="A109" s="25" t="s">
        <v>205</v>
      </c>
      <c r="B109" s="25" t="s">
        <v>206</v>
      </c>
      <c r="C109" s="26" t="s">
        <v>207</v>
      </c>
      <c r="D109" s="25" t="s">
        <v>254</v>
      </c>
      <c r="E109" s="26"/>
      <c r="F109" s="101">
        <f t="shared" si="50"/>
        <v>0</v>
      </c>
      <c r="G109" s="171"/>
      <c r="H109" s="172"/>
      <c r="I109" s="172"/>
      <c r="J109" s="173"/>
      <c r="K109" s="173"/>
      <c r="L109" s="173"/>
      <c r="M109" s="173">
        <f t="shared" si="51"/>
        <v>0</v>
      </c>
      <c r="N109" s="174"/>
      <c r="O109" s="138"/>
      <c r="P109" s="171"/>
      <c r="Q109" s="172"/>
      <c r="R109" s="172"/>
      <c r="S109" s="173"/>
      <c r="T109" s="173"/>
      <c r="U109" s="173"/>
      <c r="V109" s="173">
        <f t="shared" si="52"/>
        <v>0</v>
      </c>
      <c r="W109" s="174"/>
      <c r="X109" s="138"/>
      <c r="Y109" s="198"/>
      <c r="Z109" s="172"/>
      <c r="AA109" s="173"/>
      <c r="AB109" s="173"/>
      <c r="AC109" s="173"/>
      <c r="AD109" s="172"/>
      <c r="AE109" s="173">
        <f t="shared" si="58"/>
        <v>0</v>
      </c>
      <c r="AF109" s="174"/>
      <c r="AG109" s="138"/>
      <c r="AH109" s="171"/>
      <c r="AI109" s="172"/>
      <c r="AJ109" s="173"/>
      <c r="AK109" s="173"/>
      <c r="AL109" s="172"/>
      <c r="AM109" s="173">
        <f t="shared" si="53"/>
        <v>0</v>
      </c>
      <c r="AN109" s="174"/>
      <c r="AO109" s="138"/>
      <c r="AP109" s="171"/>
      <c r="AQ109" s="172"/>
      <c r="AR109" s="173"/>
      <c r="AS109" s="173"/>
      <c r="AT109" s="172"/>
      <c r="AU109" s="173">
        <f t="shared" si="54"/>
        <v>0</v>
      </c>
      <c r="AV109" s="174"/>
      <c r="AW109" s="138"/>
      <c r="AX109" s="171"/>
      <c r="AY109" s="172"/>
      <c r="AZ109" s="173"/>
      <c r="BA109" s="173"/>
      <c r="BB109" s="172"/>
      <c r="BC109" s="173">
        <f t="shared" si="55"/>
        <v>0</v>
      </c>
      <c r="BD109" s="174"/>
      <c r="BE109" s="138"/>
      <c r="BF109" s="171"/>
      <c r="BG109" s="172"/>
      <c r="BH109" s="173"/>
      <c r="BI109" s="173"/>
      <c r="BJ109" s="172"/>
      <c r="BK109" s="173">
        <f t="shared" si="56"/>
        <v>0</v>
      </c>
      <c r="BL109" s="174"/>
      <c r="BM109" s="138"/>
      <c r="BN109" s="171"/>
      <c r="BO109" s="171"/>
      <c r="BP109" s="173"/>
      <c r="BQ109" s="173"/>
      <c r="BR109" s="172"/>
      <c r="BS109" s="173">
        <f t="shared" si="57"/>
        <v>0</v>
      </c>
      <c r="BT109" s="174"/>
      <c r="BU109" s="138"/>
    </row>
    <row r="110" spans="1:73" x14ac:dyDescent="0.25">
      <c r="A110" s="25" t="s">
        <v>255</v>
      </c>
      <c r="B110" s="25" t="s">
        <v>105</v>
      </c>
      <c r="C110" s="26" t="s">
        <v>342</v>
      </c>
      <c r="D110" s="25" t="s">
        <v>106</v>
      </c>
      <c r="E110" s="26"/>
      <c r="F110" s="101">
        <f t="shared" si="50"/>
        <v>0</v>
      </c>
      <c r="G110" s="171"/>
      <c r="H110" s="172"/>
      <c r="I110" s="172"/>
      <c r="J110" s="173"/>
      <c r="K110" s="173"/>
      <c r="L110" s="173"/>
      <c r="M110" s="173">
        <f t="shared" si="51"/>
        <v>0</v>
      </c>
      <c r="N110" s="174"/>
      <c r="O110" s="138"/>
      <c r="P110" s="171"/>
      <c r="Q110" s="172"/>
      <c r="R110" s="172"/>
      <c r="S110" s="173"/>
      <c r="T110" s="173"/>
      <c r="U110" s="173"/>
      <c r="V110" s="173">
        <f t="shared" si="52"/>
        <v>0</v>
      </c>
      <c r="W110" s="174"/>
      <c r="X110" s="138"/>
      <c r="Y110" s="198"/>
      <c r="Z110" s="172"/>
      <c r="AA110" s="173"/>
      <c r="AB110" s="173"/>
      <c r="AC110" s="173"/>
      <c r="AD110" s="172"/>
      <c r="AE110" s="173">
        <f t="shared" si="58"/>
        <v>0</v>
      </c>
      <c r="AF110" s="174"/>
      <c r="AG110" s="138"/>
      <c r="AH110" s="171"/>
      <c r="AI110" s="172"/>
      <c r="AJ110" s="173"/>
      <c r="AK110" s="173"/>
      <c r="AL110" s="172"/>
      <c r="AM110" s="173">
        <f t="shared" si="53"/>
        <v>0</v>
      </c>
      <c r="AN110" s="174"/>
      <c r="AO110" s="138"/>
      <c r="AP110" s="171"/>
      <c r="AQ110" s="172"/>
      <c r="AR110" s="173"/>
      <c r="AS110" s="173"/>
      <c r="AT110" s="193"/>
      <c r="AU110" s="173">
        <f t="shared" si="54"/>
        <v>0</v>
      </c>
      <c r="AV110" s="174"/>
      <c r="AW110" s="138"/>
      <c r="AX110" s="171"/>
      <c r="AY110" s="172"/>
      <c r="AZ110" s="173"/>
      <c r="BA110" s="173"/>
      <c r="BB110" s="172"/>
      <c r="BC110" s="173">
        <f t="shared" si="55"/>
        <v>0</v>
      </c>
      <c r="BD110" s="174"/>
      <c r="BE110" s="138"/>
      <c r="BF110" s="171"/>
      <c r="BG110" s="172"/>
      <c r="BH110" s="173"/>
      <c r="BI110" s="173"/>
      <c r="BJ110" s="172"/>
      <c r="BK110" s="173">
        <f t="shared" si="56"/>
        <v>0</v>
      </c>
      <c r="BL110" s="174"/>
      <c r="BM110" s="138"/>
      <c r="BN110" s="171"/>
      <c r="BO110" s="171"/>
      <c r="BP110" s="173"/>
      <c r="BQ110" s="173"/>
      <c r="BR110" s="172"/>
      <c r="BS110" s="173">
        <f t="shared" si="57"/>
        <v>0</v>
      </c>
      <c r="BT110" s="174"/>
      <c r="BU110" s="138"/>
    </row>
    <row r="111" spans="1:73" x14ac:dyDescent="0.25">
      <c r="A111" s="25" t="s">
        <v>269</v>
      </c>
      <c r="B111" s="25" t="s">
        <v>115</v>
      </c>
      <c r="C111" s="25" t="s">
        <v>270</v>
      </c>
      <c r="D111" s="26" t="s">
        <v>116</v>
      </c>
      <c r="E111" s="26"/>
      <c r="F111" s="101">
        <f t="shared" si="50"/>
        <v>0</v>
      </c>
      <c r="G111" s="171"/>
      <c r="H111" s="172"/>
      <c r="I111" s="172"/>
      <c r="J111" s="173"/>
      <c r="K111" s="173"/>
      <c r="L111" s="173"/>
      <c r="M111" s="173">
        <f t="shared" si="51"/>
        <v>0</v>
      </c>
      <c r="N111" s="174"/>
      <c r="O111" s="138"/>
      <c r="P111" s="171"/>
      <c r="Q111" s="172"/>
      <c r="R111" s="172"/>
      <c r="S111" s="173"/>
      <c r="T111" s="173"/>
      <c r="U111" s="173"/>
      <c r="V111" s="173">
        <f t="shared" si="52"/>
        <v>0</v>
      </c>
      <c r="W111" s="174"/>
      <c r="X111" s="138"/>
      <c r="Y111" s="198"/>
      <c r="Z111" s="172"/>
      <c r="AA111" s="173"/>
      <c r="AB111" s="173"/>
      <c r="AC111" s="173"/>
      <c r="AD111" s="172"/>
      <c r="AE111" s="173">
        <f t="shared" si="58"/>
        <v>0</v>
      </c>
      <c r="AF111" s="174"/>
      <c r="AG111" s="138"/>
      <c r="AH111" s="171"/>
      <c r="AI111" s="172"/>
      <c r="AJ111" s="173"/>
      <c r="AK111" s="173"/>
      <c r="AL111" s="172"/>
      <c r="AM111" s="173">
        <f t="shared" si="53"/>
        <v>0</v>
      </c>
      <c r="AN111" s="174"/>
      <c r="AO111" s="138"/>
      <c r="AP111" s="171"/>
      <c r="AQ111" s="172"/>
      <c r="AR111" s="173"/>
      <c r="AS111" s="173"/>
      <c r="AT111" s="172"/>
      <c r="AU111" s="173">
        <f t="shared" si="54"/>
        <v>0</v>
      </c>
      <c r="AV111" s="174"/>
      <c r="AW111" s="138"/>
      <c r="AX111" s="171"/>
      <c r="AY111" s="172"/>
      <c r="AZ111" s="173"/>
      <c r="BA111" s="173"/>
      <c r="BB111" s="172"/>
      <c r="BC111" s="173">
        <f t="shared" si="55"/>
        <v>0</v>
      </c>
      <c r="BD111" s="174"/>
      <c r="BE111" s="138"/>
      <c r="BF111" s="171"/>
      <c r="BG111" s="172"/>
      <c r="BH111" s="173"/>
      <c r="BI111" s="173"/>
      <c r="BJ111" s="172"/>
      <c r="BK111" s="173">
        <f t="shared" si="56"/>
        <v>0</v>
      </c>
      <c r="BL111" s="174"/>
      <c r="BM111" s="138"/>
      <c r="BN111" s="171"/>
      <c r="BO111" s="171"/>
      <c r="BP111" s="173"/>
      <c r="BQ111" s="173"/>
      <c r="BR111" s="172"/>
      <c r="BS111" s="173">
        <f t="shared" si="57"/>
        <v>0</v>
      </c>
      <c r="BT111" s="174"/>
      <c r="BU111" s="138"/>
    </row>
    <row r="112" spans="1:73" x14ac:dyDescent="0.25">
      <c r="A112" s="28" t="s">
        <v>269</v>
      </c>
      <c r="B112" s="28" t="s">
        <v>115</v>
      </c>
      <c r="C112" s="28" t="s">
        <v>270</v>
      </c>
      <c r="D112" s="9" t="s">
        <v>271</v>
      </c>
      <c r="E112" s="9"/>
      <c r="F112" s="101">
        <f t="shared" si="50"/>
        <v>20</v>
      </c>
      <c r="G112" s="175"/>
      <c r="H112" s="176"/>
      <c r="I112" s="176"/>
      <c r="J112" s="182"/>
      <c r="K112" s="182"/>
      <c r="L112" s="182"/>
      <c r="M112" s="173">
        <f t="shared" si="51"/>
        <v>0</v>
      </c>
      <c r="N112" s="174"/>
      <c r="O112" s="145"/>
      <c r="P112" s="175">
        <v>0</v>
      </c>
      <c r="Q112" s="176">
        <v>0</v>
      </c>
      <c r="R112" s="176">
        <v>73</v>
      </c>
      <c r="S112" s="182">
        <v>0</v>
      </c>
      <c r="T112" s="182">
        <v>0</v>
      </c>
      <c r="U112" s="182">
        <v>41.53</v>
      </c>
      <c r="V112" s="173">
        <f t="shared" si="52"/>
        <v>0</v>
      </c>
      <c r="W112" s="174" t="s">
        <v>397</v>
      </c>
      <c r="X112" s="145">
        <v>20</v>
      </c>
      <c r="Y112" s="199">
        <v>0</v>
      </c>
      <c r="Z112" s="176">
        <v>0</v>
      </c>
      <c r="AA112" s="182">
        <v>46.58</v>
      </c>
      <c r="AB112" s="182">
        <v>16</v>
      </c>
      <c r="AC112" s="182">
        <v>0</v>
      </c>
      <c r="AD112" s="176">
        <v>52.39</v>
      </c>
      <c r="AE112" s="173">
        <f t="shared" si="58"/>
        <v>16</v>
      </c>
      <c r="AF112" s="174"/>
      <c r="AG112" s="145"/>
      <c r="AH112" s="175"/>
      <c r="AI112" s="176"/>
      <c r="AJ112" s="182"/>
      <c r="AK112" s="182"/>
      <c r="AL112" s="176"/>
      <c r="AM112" s="173">
        <f t="shared" si="53"/>
        <v>0</v>
      </c>
      <c r="AN112" s="174"/>
      <c r="AO112" s="145"/>
      <c r="AP112" s="175"/>
      <c r="AQ112" s="176"/>
      <c r="AR112" s="182"/>
      <c r="AS112" s="182"/>
      <c r="AT112" s="176"/>
      <c r="AU112" s="173">
        <f t="shared" si="54"/>
        <v>0</v>
      </c>
      <c r="AV112" s="174"/>
      <c r="AW112" s="145"/>
      <c r="AX112" s="175"/>
      <c r="AY112" s="176"/>
      <c r="AZ112" s="182"/>
      <c r="BA112" s="182"/>
      <c r="BB112" s="176"/>
      <c r="BC112" s="173">
        <f t="shared" si="55"/>
        <v>0</v>
      </c>
      <c r="BD112" s="174"/>
      <c r="BE112" s="145"/>
      <c r="BF112" s="175"/>
      <c r="BG112" s="176"/>
      <c r="BH112" s="182"/>
      <c r="BI112" s="182"/>
      <c r="BJ112" s="176"/>
      <c r="BK112" s="173">
        <f t="shared" si="56"/>
        <v>0</v>
      </c>
      <c r="BL112" s="174"/>
      <c r="BM112" s="145"/>
      <c r="BN112" s="175"/>
      <c r="BO112" s="175"/>
      <c r="BP112" s="182"/>
      <c r="BQ112" s="182"/>
      <c r="BR112" s="176"/>
      <c r="BS112" s="173">
        <f t="shared" si="57"/>
        <v>0</v>
      </c>
      <c r="BT112" s="174"/>
      <c r="BU112" s="145"/>
    </row>
    <row r="113" spans="1:73" x14ac:dyDescent="0.25">
      <c r="A113" s="25" t="s">
        <v>154</v>
      </c>
      <c r="B113" s="25" t="s">
        <v>314</v>
      </c>
      <c r="C113" s="25" t="s">
        <v>220</v>
      </c>
      <c r="D113" s="2" t="s">
        <v>325</v>
      </c>
      <c r="E113" s="2"/>
      <c r="F113" s="101">
        <f t="shared" si="50"/>
        <v>59</v>
      </c>
      <c r="G113" s="172">
        <v>4</v>
      </c>
      <c r="H113" s="172">
        <v>0</v>
      </c>
      <c r="I113" s="172">
        <v>93.93</v>
      </c>
      <c r="J113" s="173"/>
      <c r="K113" s="173"/>
      <c r="L113" s="173"/>
      <c r="M113" s="173">
        <f t="shared" si="51"/>
        <v>4</v>
      </c>
      <c r="N113" s="174" t="s">
        <v>397</v>
      </c>
      <c r="O113" s="145">
        <v>20</v>
      </c>
      <c r="P113" s="172">
        <v>4</v>
      </c>
      <c r="Q113" s="172">
        <v>0</v>
      </c>
      <c r="R113" s="172">
        <v>61</v>
      </c>
      <c r="S113" s="173"/>
      <c r="T113" s="173"/>
      <c r="U113" s="173"/>
      <c r="V113" s="173">
        <f t="shared" si="52"/>
        <v>4</v>
      </c>
      <c r="W113" s="174" t="s">
        <v>398</v>
      </c>
      <c r="X113" s="145">
        <v>19</v>
      </c>
      <c r="Y113" s="198">
        <v>0</v>
      </c>
      <c r="Z113" s="172">
        <v>0</v>
      </c>
      <c r="AA113" s="173">
        <v>43.13</v>
      </c>
      <c r="AB113" s="173">
        <v>4</v>
      </c>
      <c r="AC113" s="173">
        <v>0</v>
      </c>
      <c r="AD113" s="172">
        <v>34.159999999999997</v>
      </c>
      <c r="AE113" s="173">
        <f t="shared" si="58"/>
        <v>4</v>
      </c>
      <c r="AF113" s="174" t="s">
        <v>397</v>
      </c>
      <c r="AG113" s="145">
        <v>20</v>
      </c>
      <c r="AH113" s="172"/>
      <c r="AI113" s="172"/>
      <c r="AJ113" s="173"/>
      <c r="AK113" s="173"/>
      <c r="AL113" s="172"/>
      <c r="AM113" s="173">
        <f t="shared" si="53"/>
        <v>0</v>
      </c>
      <c r="AN113" s="174"/>
      <c r="AO113" s="145"/>
      <c r="AP113" s="172"/>
      <c r="AQ113" s="172"/>
      <c r="AR113" s="173"/>
      <c r="AS113" s="173"/>
      <c r="AT113" s="172"/>
      <c r="AU113" s="173">
        <f t="shared" si="54"/>
        <v>0</v>
      </c>
      <c r="AV113" s="174"/>
      <c r="AW113" s="145"/>
      <c r="AX113" s="172"/>
      <c r="AY113" s="172"/>
      <c r="AZ113" s="173"/>
      <c r="BA113" s="173"/>
      <c r="BB113" s="172"/>
      <c r="BC113" s="173">
        <f t="shared" si="55"/>
        <v>0</v>
      </c>
      <c r="BD113" s="174"/>
      <c r="BE113" s="145"/>
      <c r="BF113" s="172"/>
      <c r="BG113" s="172"/>
      <c r="BH113" s="173"/>
      <c r="BI113" s="173"/>
      <c r="BJ113" s="172"/>
      <c r="BK113" s="173">
        <f t="shared" si="56"/>
        <v>0</v>
      </c>
      <c r="BL113" s="174"/>
      <c r="BM113" s="145"/>
      <c r="BN113" s="172"/>
      <c r="BO113" s="172"/>
      <c r="BP113" s="173"/>
      <c r="BQ113" s="173"/>
      <c r="BR113" s="172"/>
      <c r="BS113" s="173">
        <f t="shared" si="57"/>
        <v>0</v>
      </c>
      <c r="BT113" s="174"/>
      <c r="BU113" s="145"/>
    </row>
    <row r="114" spans="1:73" x14ac:dyDescent="0.25">
      <c r="A114" s="25" t="s">
        <v>300</v>
      </c>
      <c r="B114" s="25" t="s">
        <v>301</v>
      </c>
      <c r="C114" s="25" t="s">
        <v>126</v>
      </c>
      <c r="D114" s="25" t="s">
        <v>333</v>
      </c>
      <c r="E114" s="2"/>
      <c r="F114" s="101">
        <f t="shared" si="50"/>
        <v>0</v>
      </c>
      <c r="G114" s="172"/>
      <c r="H114" s="172"/>
      <c r="I114" s="172"/>
      <c r="J114" s="173"/>
      <c r="K114" s="173"/>
      <c r="L114" s="173"/>
      <c r="M114" s="173">
        <f t="shared" si="51"/>
        <v>0</v>
      </c>
      <c r="N114" s="174"/>
      <c r="O114" s="145"/>
      <c r="P114" s="172"/>
      <c r="Q114" s="172"/>
      <c r="R114" s="172"/>
      <c r="S114" s="173"/>
      <c r="T114" s="173"/>
      <c r="U114" s="173"/>
      <c r="V114" s="173">
        <f t="shared" si="52"/>
        <v>0</v>
      </c>
      <c r="W114" s="174"/>
      <c r="X114" s="145"/>
      <c r="Y114" s="198"/>
      <c r="Z114" s="172"/>
      <c r="AA114" s="173"/>
      <c r="AB114" s="173"/>
      <c r="AC114" s="173"/>
      <c r="AD114" s="172"/>
      <c r="AE114" s="173">
        <f t="shared" si="58"/>
        <v>0</v>
      </c>
      <c r="AF114" s="174"/>
      <c r="AG114" s="145"/>
      <c r="AH114" s="172"/>
      <c r="AI114" s="172"/>
      <c r="AJ114" s="173"/>
      <c r="AK114" s="173"/>
      <c r="AL114" s="172"/>
      <c r="AM114" s="173">
        <f t="shared" si="53"/>
        <v>0</v>
      </c>
      <c r="AN114" s="174"/>
      <c r="AO114" s="145"/>
      <c r="AP114" s="172"/>
      <c r="AQ114" s="172"/>
      <c r="AR114" s="173"/>
      <c r="AS114" s="173"/>
      <c r="AT114" s="172"/>
      <c r="AU114" s="173">
        <f t="shared" si="54"/>
        <v>0</v>
      </c>
      <c r="AV114" s="174"/>
      <c r="AW114" s="145"/>
      <c r="AX114" s="172"/>
      <c r="AY114" s="172"/>
      <c r="AZ114" s="173"/>
      <c r="BA114" s="173"/>
      <c r="BB114" s="172"/>
      <c r="BC114" s="173">
        <f t="shared" si="55"/>
        <v>0</v>
      </c>
      <c r="BD114" s="174"/>
      <c r="BE114" s="145"/>
      <c r="BF114" s="172"/>
      <c r="BG114" s="172"/>
      <c r="BH114" s="173"/>
      <c r="BI114" s="173"/>
      <c r="BJ114" s="172"/>
      <c r="BK114" s="173">
        <f t="shared" si="56"/>
        <v>0</v>
      </c>
      <c r="BL114" s="174"/>
      <c r="BM114" s="145"/>
      <c r="BN114" s="172"/>
      <c r="BO114" s="172"/>
      <c r="BP114" s="173"/>
      <c r="BQ114" s="173"/>
      <c r="BR114" s="172"/>
      <c r="BS114" s="173">
        <f t="shared" si="57"/>
        <v>0</v>
      </c>
      <c r="BT114" s="174"/>
      <c r="BU114" s="145"/>
    </row>
    <row r="115" spans="1:73" x14ac:dyDescent="0.25">
      <c r="A115" s="25" t="s">
        <v>348</v>
      </c>
      <c r="B115" s="25" t="s">
        <v>349</v>
      </c>
      <c r="C115" s="25" t="s">
        <v>331</v>
      </c>
      <c r="D115" s="25" t="s">
        <v>350</v>
      </c>
      <c r="E115" s="2"/>
      <c r="F115" s="101">
        <f t="shared" si="50"/>
        <v>0</v>
      </c>
      <c r="G115" s="172"/>
      <c r="H115" s="172"/>
      <c r="I115" s="172"/>
      <c r="J115" s="173"/>
      <c r="K115" s="173"/>
      <c r="L115" s="173"/>
      <c r="M115" s="173">
        <f>G115+H115</f>
        <v>0</v>
      </c>
      <c r="N115" s="174"/>
      <c r="O115" s="145"/>
      <c r="P115" s="172"/>
      <c r="Q115" s="172"/>
      <c r="R115" s="172"/>
      <c r="S115" s="173"/>
      <c r="T115" s="173"/>
      <c r="U115" s="173"/>
      <c r="V115" s="173">
        <f>P115+Q115</f>
        <v>0</v>
      </c>
      <c r="W115" s="174"/>
      <c r="X115" s="145"/>
      <c r="Y115" s="198"/>
      <c r="Z115" s="172"/>
      <c r="AA115" s="173"/>
      <c r="AB115" s="173"/>
      <c r="AC115" s="173"/>
      <c r="AD115" s="172"/>
      <c r="AE115" s="173">
        <f t="shared" si="58"/>
        <v>0</v>
      </c>
      <c r="AF115" s="174"/>
      <c r="AG115" s="145"/>
      <c r="AH115" s="172"/>
      <c r="AI115" s="172"/>
      <c r="AJ115" s="173"/>
      <c r="AK115" s="173"/>
      <c r="AL115" s="172"/>
      <c r="AM115" s="173">
        <f>AH115+AI115</f>
        <v>0</v>
      </c>
      <c r="AN115" s="174"/>
      <c r="AO115" s="145"/>
      <c r="AP115" s="172"/>
      <c r="AQ115" s="172"/>
      <c r="AR115" s="173"/>
      <c r="AS115" s="173"/>
      <c r="AT115" s="172"/>
      <c r="AU115" s="173">
        <f>AP115+AQ115</f>
        <v>0</v>
      </c>
      <c r="AV115" s="174"/>
      <c r="AW115" s="145"/>
      <c r="AX115" s="172"/>
      <c r="AY115" s="172"/>
      <c r="AZ115" s="173"/>
      <c r="BA115" s="173"/>
      <c r="BB115" s="172"/>
      <c r="BC115" s="173">
        <f>AX115+AY115</f>
        <v>0</v>
      </c>
      <c r="BD115" s="174"/>
      <c r="BE115" s="145"/>
      <c r="BF115" s="172"/>
      <c r="BG115" s="172"/>
      <c r="BH115" s="173"/>
      <c r="BI115" s="173"/>
      <c r="BJ115" s="172"/>
      <c r="BK115" s="173">
        <f>BF115+BG115</f>
        <v>0</v>
      </c>
      <c r="BL115" s="174"/>
      <c r="BM115" s="145"/>
      <c r="BN115" s="172"/>
      <c r="BO115" s="172"/>
      <c r="BP115" s="173"/>
      <c r="BQ115" s="173"/>
      <c r="BR115" s="172"/>
      <c r="BS115" s="173">
        <f>BN115+BO115</f>
        <v>0</v>
      </c>
      <c r="BT115" s="174"/>
      <c r="BU115" s="145"/>
    </row>
    <row r="116" spans="1:73" ht="16.5" thickBot="1" x14ac:dyDescent="0.3">
      <c r="A116" s="25" t="s">
        <v>371</v>
      </c>
      <c r="B116" s="25" t="s">
        <v>372</v>
      </c>
      <c r="C116" s="25" t="s">
        <v>377</v>
      </c>
      <c r="D116" s="25" t="s">
        <v>373</v>
      </c>
      <c r="E116" s="2"/>
      <c r="F116" s="101">
        <f t="shared" si="50"/>
        <v>0</v>
      </c>
      <c r="G116" s="172">
        <v>16</v>
      </c>
      <c r="H116" s="172">
        <v>0</v>
      </c>
      <c r="I116" s="172">
        <v>110.24</v>
      </c>
      <c r="J116" s="173"/>
      <c r="K116" s="173"/>
      <c r="L116" s="173"/>
      <c r="M116" s="173">
        <f t="shared" si="51"/>
        <v>16</v>
      </c>
      <c r="N116" s="174"/>
      <c r="O116" s="139">
        <v>0</v>
      </c>
      <c r="P116" s="172"/>
      <c r="Q116" s="172"/>
      <c r="R116" s="172"/>
      <c r="S116" s="173"/>
      <c r="T116" s="173"/>
      <c r="U116" s="173"/>
      <c r="V116" s="173">
        <f t="shared" si="52"/>
        <v>0</v>
      </c>
      <c r="W116" s="174"/>
      <c r="X116" s="139"/>
      <c r="Y116" s="198"/>
      <c r="Z116" s="172"/>
      <c r="AA116" s="173"/>
      <c r="AB116" s="173"/>
      <c r="AC116" s="173"/>
      <c r="AD116" s="172"/>
      <c r="AE116" s="173">
        <f t="shared" si="58"/>
        <v>0</v>
      </c>
      <c r="AF116" s="174"/>
      <c r="AG116" s="139"/>
      <c r="AH116" s="172"/>
      <c r="AI116" s="172"/>
      <c r="AJ116" s="173"/>
      <c r="AK116" s="173"/>
      <c r="AL116" s="172"/>
      <c r="AM116" s="173">
        <f t="shared" si="53"/>
        <v>0</v>
      </c>
      <c r="AN116" s="174"/>
      <c r="AO116" s="139"/>
      <c r="AP116" s="172"/>
      <c r="AQ116" s="172"/>
      <c r="AR116" s="173"/>
      <c r="AS116" s="173"/>
      <c r="AT116" s="172"/>
      <c r="AU116" s="173">
        <f t="shared" si="54"/>
        <v>0</v>
      </c>
      <c r="AV116" s="174"/>
      <c r="AW116" s="139"/>
      <c r="AX116" s="172"/>
      <c r="AY116" s="172"/>
      <c r="AZ116" s="173"/>
      <c r="BA116" s="173"/>
      <c r="BB116" s="172"/>
      <c r="BC116" s="173">
        <f t="shared" si="55"/>
        <v>0</v>
      </c>
      <c r="BD116" s="174"/>
      <c r="BE116" s="139"/>
      <c r="BF116" s="172"/>
      <c r="BG116" s="172"/>
      <c r="BH116" s="173"/>
      <c r="BI116" s="173"/>
      <c r="BJ116" s="172"/>
      <c r="BK116" s="173">
        <f t="shared" si="56"/>
        <v>0</v>
      </c>
      <c r="BL116" s="174"/>
      <c r="BM116" s="139"/>
      <c r="BN116" s="172"/>
      <c r="BO116" s="172"/>
      <c r="BP116" s="173"/>
      <c r="BQ116" s="173"/>
      <c r="BR116" s="172"/>
      <c r="BS116" s="173">
        <f t="shared" si="57"/>
        <v>0</v>
      </c>
      <c r="BT116" s="174"/>
      <c r="BU116" s="139"/>
    </row>
    <row r="117" spans="1:73" x14ac:dyDescent="0.25">
      <c r="A117" s="35"/>
      <c r="B117" s="35"/>
      <c r="C117" s="35"/>
      <c r="D117" s="1"/>
      <c r="E117" s="1"/>
    </row>
    <row r="118" spans="1:73" ht="16.5" thickBot="1" x14ac:dyDescent="0.3">
      <c r="A118" s="35"/>
      <c r="B118" s="35"/>
      <c r="C118" s="35"/>
      <c r="D118" s="35"/>
      <c r="E118" s="35"/>
    </row>
    <row r="119" spans="1:73" s="17" customFormat="1" ht="63" x14ac:dyDescent="0.25">
      <c r="A119" s="221" t="s">
        <v>21</v>
      </c>
      <c r="B119" s="214"/>
      <c r="C119" s="214"/>
      <c r="D119" s="214"/>
      <c r="E119" s="214"/>
      <c r="F119" s="142" t="s">
        <v>4</v>
      </c>
      <c r="G119" s="186" t="s">
        <v>5</v>
      </c>
      <c r="H119" s="184" t="s">
        <v>6</v>
      </c>
      <c r="I119" s="184" t="s">
        <v>7</v>
      </c>
      <c r="J119" s="151" t="s">
        <v>415</v>
      </c>
      <c r="K119" s="184" t="s">
        <v>6</v>
      </c>
      <c r="L119" s="184" t="s">
        <v>7</v>
      </c>
      <c r="M119" s="194" t="s">
        <v>8</v>
      </c>
      <c r="N119" s="144" t="s">
        <v>366</v>
      </c>
      <c r="O119" s="12" t="s">
        <v>9</v>
      </c>
      <c r="P119" s="186" t="s">
        <v>5</v>
      </c>
      <c r="Q119" s="184" t="s">
        <v>6</v>
      </c>
      <c r="R119" s="184" t="s">
        <v>7</v>
      </c>
      <c r="S119" s="151" t="s">
        <v>415</v>
      </c>
      <c r="T119" s="184" t="s">
        <v>6</v>
      </c>
      <c r="U119" s="184" t="s">
        <v>7</v>
      </c>
      <c r="V119" s="194" t="s">
        <v>8</v>
      </c>
      <c r="W119" s="144" t="s">
        <v>366</v>
      </c>
      <c r="X119" s="12" t="s">
        <v>9</v>
      </c>
      <c r="Y119" s="196" t="s">
        <v>396</v>
      </c>
      <c r="Z119" s="184" t="s">
        <v>6</v>
      </c>
      <c r="AA119" s="151" t="s">
        <v>7</v>
      </c>
      <c r="AB119" s="151" t="s">
        <v>415</v>
      </c>
      <c r="AC119" s="184" t="s">
        <v>6</v>
      </c>
      <c r="AD119" s="184" t="s">
        <v>7</v>
      </c>
      <c r="AE119" s="151" t="s">
        <v>8</v>
      </c>
      <c r="AF119" s="144" t="s">
        <v>366</v>
      </c>
      <c r="AG119" s="12" t="s">
        <v>9</v>
      </c>
      <c r="AH119" s="186" t="s">
        <v>5</v>
      </c>
      <c r="AI119" s="184" t="s">
        <v>6</v>
      </c>
      <c r="AJ119" s="151" t="s">
        <v>415</v>
      </c>
      <c r="AK119" s="184" t="s">
        <v>6</v>
      </c>
      <c r="AL119" s="184" t="s">
        <v>7</v>
      </c>
      <c r="AM119" s="194" t="s">
        <v>8</v>
      </c>
      <c r="AN119" s="144" t="s">
        <v>366</v>
      </c>
      <c r="AO119" s="12" t="s">
        <v>9</v>
      </c>
      <c r="AP119" s="186" t="s">
        <v>5</v>
      </c>
      <c r="AQ119" s="184" t="s">
        <v>6</v>
      </c>
      <c r="AR119" s="151" t="s">
        <v>415</v>
      </c>
      <c r="AS119" s="184" t="s">
        <v>6</v>
      </c>
      <c r="AT119" s="184" t="s">
        <v>7</v>
      </c>
      <c r="AU119" s="194" t="s">
        <v>8</v>
      </c>
      <c r="AV119" s="144" t="s">
        <v>366</v>
      </c>
      <c r="AW119" s="12" t="s">
        <v>9</v>
      </c>
      <c r="AX119" s="186" t="s">
        <v>5</v>
      </c>
      <c r="AY119" s="184" t="s">
        <v>6</v>
      </c>
      <c r="AZ119" s="151" t="s">
        <v>415</v>
      </c>
      <c r="BA119" s="184" t="s">
        <v>6</v>
      </c>
      <c r="BB119" s="184" t="s">
        <v>7</v>
      </c>
      <c r="BC119" s="194" t="s">
        <v>8</v>
      </c>
      <c r="BD119" s="144" t="s">
        <v>366</v>
      </c>
      <c r="BE119" s="12" t="s">
        <v>9</v>
      </c>
      <c r="BF119" s="186" t="s">
        <v>5</v>
      </c>
      <c r="BG119" s="184" t="s">
        <v>6</v>
      </c>
      <c r="BH119" s="151" t="s">
        <v>415</v>
      </c>
      <c r="BI119" s="184" t="s">
        <v>6</v>
      </c>
      <c r="BJ119" s="184" t="s">
        <v>7</v>
      </c>
      <c r="BK119" s="194" t="s">
        <v>8</v>
      </c>
      <c r="BL119" s="144" t="s">
        <v>366</v>
      </c>
      <c r="BM119" s="12" t="s">
        <v>9</v>
      </c>
      <c r="BN119" s="186" t="s">
        <v>5</v>
      </c>
      <c r="BO119" s="184" t="s">
        <v>6</v>
      </c>
      <c r="BP119" s="151" t="s">
        <v>415</v>
      </c>
      <c r="BQ119" s="184" t="s">
        <v>6</v>
      </c>
      <c r="BR119" s="184" t="s">
        <v>10</v>
      </c>
      <c r="BS119" s="194" t="s">
        <v>8</v>
      </c>
      <c r="BT119" s="144" t="s">
        <v>366</v>
      </c>
      <c r="BU119" s="12" t="s">
        <v>9</v>
      </c>
    </row>
    <row r="120" spans="1:73" x14ac:dyDescent="0.25">
      <c r="A120" s="18" t="s">
        <v>11</v>
      </c>
      <c r="B120" s="18" t="s">
        <v>12</v>
      </c>
      <c r="C120" s="19" t="s">
        <v>13</v>
      </c>
      <c r="D120" s="19" t="s">
        <v>14</v>
      </c>
      <c r="E120" s="19" t="s">
        <v>61</v>
      </c>
      <c r="F120" s="44"/>
      <c r="G120" s="166"/>
      <c r="H120" s="167"/>
      <c r="I120" s="167"/>
      <c r="J120" s="168"/>
      <c r="K120" s="168"/>
      <c r="L120" s="168"/>
      <c r="M120" s="168"/>
      <c r="N120" s="169"/>
      <c r="O120" s="170"/>
      <c r="P120" s="166"/>
      <c r="Q120" s="167"/>
      <c r="R120" s="167"/>
      <c r="S120" s="168"/>
      <c r="T120" s="168"/>
      <c r="U120" s="168"/>
      <c r="V120" s="168"/>
      <c r="W120" s="169"/>
      <c r="X120" s="170"/>
      <c r="Y120" s="197"/>
      <c r="Z120" s="167"/>
      <c r="AA120" s="168"/>
      <c r="AB120" s="168"/>
      <c r="AC120" s="168"/>
      <c r="AD120" s="167"/>
      <c r="AE120" s="168"/>
      <c r="AF120" s="169"/>
      <c r="AG120" s="170"/>
      <c r="AH120" s="166"/>
      <c r="AI120" s="167"/>
      <c r="AJ120" s="168"/>
      <c r="AK120" s="168"/>
      <c r="AL120" s="167"/>
      <c r="AM120" s="168"/>
      <c r="AN120" s="169"/>
      <c r="AO120" s="170"/>
      <c r="AP120" s="166"/>
      <c r="AQ120" s="167"/>
      <c r="AR120" s="168"/>
      <c r="AS120" s="168"/>
      <c r="AT120" s="167"/>
      <c r="AU120" s="168"/>
      <c r="AV120" s="169"/>
      <c r="AW120" s="170"/>
      <c r="AX120" s="166"/>
      <c r="AY120" s="167"/>
      <c r="AZ120" s="168"/>
      <c r="BA120" s="168"/>
      <c r="BB120" s="167"/>
      <c r="BC120" s="168"/>
      <c r="BD120" s="169"/>
      <c r="BE120" s="170"/>
      <c r="BF120" s="166"/>
      <c r="BG120" s="167"/>
      <c r="BH120" s="168"/>
      <c r="BI120" s="168"/>
      <c r="BJ120" s="167"/>
      <c r="BK120" s="168"/>
      <c r="BL120" s="169"/>
      <c r="BM120" s="170"/>
      <c r="BN120" s="166"/>
      <c r="BO120" s="166"/>
      <c r="BP120" s="168"/>
      <c r="BQ120" s="168"/>
      <c r="BR120" s="167"/>
      <c r="BS120" s="167"/>
      <c r="BT120" s="169"/>
      <c r="BU120" s="170"/>
    </row>
    <row r="121" spans="1:73" x14ac:dyDescent="0.25">
      <c r="A121" s="24" t="s">
        <v>124</v>
      </c>
      <c r="B121" s="25" t="s">
        <v>125</v>
      </c>
      <c r="C121" s="26" t="s">
        <v>126</v>
      </c>
      <c r="D121" s="26" t="s">
        <v>127</v>
      </c>
      <c r="E121" s="26"/>
      <c r="F121" s="101">
        <f t="shared" ref="F121:F128" si="59">O121+X121+AG121+AO121+AW121+BE121+BM121+BU121</f>
        <v>40</v>
      </c>
      <c r="G121" s="171" t="s">
        <v>402</v>
      </c>
      <c r="H121" s="172"/>
      <c r="I121" s="172"/>
      <c r="J121" s="173"/>
      <c r="K121" s="173"/>
      <c r="L121" s="173"/>
      <c r="M121" s="173" t="s">
        <v>402</v>
      </c>
      <c r="N121" s="174"/>
      <c r="O121" s="138"/>
      <c r="P121" s="171">
        <v>4</v>
      </c>
      <c r="Q121" s="172">
        <v>0</v>
      </c>
      <c r="R121" s="172" t="s">
        <v>419</v>
      </c>
      <c r="S121" s="173"/>
      <c r="T121" s="173"/>
      <c r="U121" s="173"/>
      <c r="V121" s="173">
        <f t="shared" ref="V121:V128" si="60">P121+Q121</f>
        <v>4</v>
      </c>
      <c r="W121" s="174" t="s">
        <v>397</v>
      </c>
      <c r="X121" s="138">
        <v>20</v>
      </c>
      <c r="Y121" s="198">
        <v>0</v>
      </c>
      <c r="Z121" s="172">
        <v>0</v>
      </c>
      <c r="AA121" s="173">
        <v>46.26</v>
      </c>
      <c r="AB121" s="173">
        <v>0</v>
      </c>
      <c r="AC121" s="173">
        <v>2</v>
      </c>
      <c r="AD121" s="172">
        <v>44.56</v>
      </c>
      <c r="AE121" s="173">
        <f>Y121+Z121+AB121+AC121</f>
        <v>2</v>
      </c>
      <c r="AF121" s="174" t="s">
        <v>397</v>
      </c>
      <c r="AG121" s="138">
        <v>20</v>
      </c>
      <c r="AH121" s="171"/>
      <c r="AI121" s="172"/>
      <c r="AJ121" s="173"/>
      <c r="AK121" s="173"/>
      <c r="AL121" s="172"/>
      <c r="AM121" s="173">
        <f t="shared" ref="AM121:AM128" si="61">AH121+AI121</f>
        <v>0</v>
      </c>
      <c r="AN121" s="174"/>
      <c r="AO121" s="138"/>
      <c r="AP121" s="171"/>
      <c r="AQ121" s="172"/>
      <c r="AR121" s="173"/>
      <c r="AS121" s="173"/>
      <c r="AT121" s="172"/>
      <c r="AU121" s="173">
        <f t="shared" ref="AU121:AU128" si="62">AP121+AQ121</f>
        <v>0</v>
      </c>
      <c r="AV121" s="174"/>
      <c r="AW121" s="138"/>
      <c r="AX121" s="171"/>
      <c r="AY121" s="172"/>
      <c r="AZ121" s="173"/>
      <c r="BA121" s="173"/>
      <c r="BB121" s="172"/>
      <c r="BC121" s="173">
        <f t="shared" ref="BC121:BC128" si="63">AX121+AY121</f>
        <v>0</v>
      </c>
      <c r="BD121" s="174"/>
      <c r="BE121" s="138"/>
      <c r="BF121" s="171"/>
      <c r="BG121" s="172"/>
      <c r="BH121" s="173"/>
      <c r="BI121" s="173"/>
      <c r="BJ121" s="172"/>
      <c r="BK121" s="173">
        <f t="shared" ref="BK121:BK128" si="64">BF121+BG121</f>
        <v>0</v>
      </c>
      <c r="BL121" s="174"/>
      <c r="BM121" s="138"/>
      <c r="BN121" s="171"/>
      <c r="BO121" s="171"/>
      <c r="BP121" s="173"/>
      <c r="BQ121" s="173"/>
      <c r="BR121" s="172"/>
      <c r="BS121" s="173">
        <f t="shared" ref="BS121:BS128" si="65">BN121+BO121</f>
        <v>0</v>
      </c>
      <c r="BT121" s="174"/>
      <c r="BU121" s="138"/>
    </row>
    <row r="122" spans="1:73" x14ac:dyDescent="0.25">
      <c r="A122" s="24" t="s">
        <v>174</v>
      </c>
      <c r="B122" s="25" t="s">
        <v>175</v>
      </c>
      <c r="C122" s="26" t="s">
        <v>176</v>
      </c>
      <c r="D122" s="26" t="s">
        <v>177</v>
      </c>
      <c r="E122" s="26"/>
      <c r="F122" s="101">
        <f t="shared" si="59"/>
        <v>0</v>
      </c>
      <c r="G122" s="171"/>
      <c r="H122" s="172"/>
      <c r="I122" s="172"/>
      <c r="J122" s="173"/>
      <c r="K122" s="173"/>
      <c r="L122" s="173"/>
      <c r="M122" s="173">
        <f t="shared" ref="M122:M128" si="66">G122+H122</f>
        <v>0</v>
      </c>
      <c r="N122" s="174"/>
      <c r="O122" s="138"/>
      <c r="P122" s="171"/>
      <c r="Q122" s="172"/>
      <c r="R122" s="172"/>
      <c r="S122" s="173"/>
      <c r="T122" s="173"/>
      <c r="U122" s="173"/>
      <c r="V122" s="173">
        <f t="shared" si="60"/>
        <v>0</v>
      </c>
      <c r="W122" s="174"/>
      <c r="X122" s="138"/>
      <c r="Y122" s="198"/>
      <c r="Z122" s="172"/>
      <c r="AA122" s="173"/>
      <c r="AB122" s="173"/>
      <c r="AC122" s="173"/>
      <c r="AD122" s="172"/>
      <c r="AE122" s="173">
        <f t="shared" ref="AE122:AE124" si="67">Y122+Z122+AB122+AC122</f>
        <v>0</v>
      </c>
      <c r="AF122" s="174"/>
      <c r="AG122" s="138"/>
      <c r="AH122" s="171"/>
      <c r="AI122" s="172"/>
      <c r="AJ122" s="173"/>
      <c r="AK122" s="173"/>
      <c r="AL122" s="172"/>
      <c r="AM122" s="173">
        <f t="shared" si="61"/>
        <v>0</v>
      </c>
      <c r="AN122" s="174"/>
      <c r="AO122" s="138"/>
      <c r="AP122" s="171"/>
      <c r="AQ122" s="172"/>
      <c r="AR122" s="173"/>
      <c r="AS122" s="173"/>
      <c r="AT122" s="172"/>
      <c r="AU122" s="173">
        <f t="shared" si="62"/>
        <v>0</v>
      </c>
      <c r="AV122" s="174"/>
      <c r="AW122" s="138"/>
      <c r="AX122" s="195"/>
      <c r="AY122" s="172"/>
      <c r="AZ122" s="173"/>
      <c r="BA122" s="173"/>
      <c r="BB122" s="172"/>
      <c r="BC122" s="173">
        <f t="shared" si="63"/>
        <v>0</v>
      </c>
      <c r="BD122" s="174"/>
      <c r="BE122" s="138"/>
      <c r="BF122" s="171"/>
      <c r="BG122" s="172"/>
      <c r="BH122" s="173"/>
      <c r="BI122" s="173"/>
      <c r="BJ122" s="172"/>
      <c r="BK122" s="173">
        <f t="shared" si="64"/>
        <v>0</v>
      </c>
      <c r="BL122" s="174"/>
      <c r="BM122" s="138"/>
      <c r="BN122" s="171"/>
      <c r="BO122" s="171"/>
      <c r="BP122" s="173"/>
      <c r="BQ122" s="173"/>
      <c r="BR122" s="172"/>
      <c r="BS122" s="173">
        <f t="shared" si="65"/>
        <v>0</v>
      </c>
      <c r="BT122" s="174"/>
      <c r="BU122" s="138"/>
    </row>
    <row r="123" spans="1:73" x14ac:dyDescent="0.25">
      <c r="A123" s="25" t="s">
        <v>255</v>
      </c>
      <c r="B123" s="25" t="s">
        <v>105</v>
      </c>
      <c r="C123" s="26" t="s">
        <v>342</v>
      </c>
      <c r="D123" s="25" t="s">
        <v>106</v>
      </c>
      <c r="E123" s="26"/>
      <c r="F123" s="101">
        <f t="shared" si="59"/>
        <v>0</v>
      </c>
      <c r="G123" s="171"/>
      <c r="H123" s="172"/>
      <c r="I123" s="172"/>
      <c r="J123" s="173"/>
      <c r="K123" s="173"/>
      <c r="L123" s="173"/>
      <c r="M123" s="173">
        <f t="shared" si="66"/>
        <v>0</v>
      </c>
      <c r="N123" s="174"/>
      <c r="O123" s="138"/>
      <c r="P123" s="171"/>
      <c r="Q123" s="172"/>
      <c r="R123" s="172"/>
      <c r="S123" s="173"/>
      <c r="T123" s="173"/>
      <c r="U123" s="173"/>
      <c r="V123" s="173">
        <f t="shared" si="60"/>
        <v>0</v>
      </c>
      <c r="W123" s="174"/>
      <c r="X123" s="138"/>
      <c r="Y123" s="198"/>
      <c r="Z123" s="172"/>
      <c r="AA123" s="173"/>
      <c r="AB123" s="173"/>
      <c r="AC123" s="173"/>
      <c r="AD123" s="172"/>
      <c r="AE123" s="173">
        <f t="shared" si="67"/>
        <v>0</v>
      </c>
      <c r="AF123" s="174"/>
      <c r="AG123" s="138"/>
      <c r="AH123" s="171"/>
      <c r="AI123" s="172"/>
      <c r="AJ123" s="173"/>
      <c r="AK123" s="173"/>
      <c r="AL123" s="172"/>
      <c r="AM123" s="173">
        <f t="shared" si="61"/>
        <v>0</v>
      </c>
      <c r="AN123" s="174"/>
      <c r="AO123" s="138"/>
      <c r="AP123" s="171"/>
      <c r="AQ123" s="172"/>
      <c r="AR123" s="173"/>
      <c r="AS123" s="173"/>
      <c r="AT123" s="172"/>
      <c r="AU123" s="173">
        <f t="shared" si="62"/>
        <v>0</v>
      </c>
      <c r="AV123" s="174"/>
      <c r="AW123" s="138"/>
      <c r="AX123" s="171"/>
      <c r="AY123" s="172"/>
      <c r="AZ123" s="173"/>
      <c r="BA123" s="173"/>
      <c r="BB123" s="172"/>
      <c r="BC123" s="173">
        <f t="shared" si="63"/>
        <v>0</v>
      </c>
      <c r="BD123" s="174"/>
      <c r="BE123" s="138"/>
      <c r="BF123" s="171"/>
      <c r="BG123" s="172"/>
      <c r="BH123" s="173"/>
      <c r="BI123" s="173"/>
      <c r="BJ123" s="172"/>
      <c r="BK123" s="173">
        <f t="shared" si="64"/>
        <v>0</v>
      </c>
      <c r="BL123" s="174"/>
      <c r="BM123" s="138"/>
      <c r="BN123" s="171"/>
      <c r="BO123" s="171"/>
      <c r="BP123" s="173"/>
      <c r="BQ123" s="173"/>
      <c r="BR123" s="172"/>
      <c r="BS123" s="173">
        <f t="shared" si="65"/>
        <v>0</v>
      </c>
      <c r="BT123" s="174"/>
      <c r="BU123" s="138"/>
    </row>
    <row r="124" spans="1:73" x14ac:dyDescent="0.25">
      <c r="A124" s="25" t="s">
        <v>260</v>
      </c>
      <c r="B124" s="25" t="s">
        <v>261</v>
      </c>
      <c r="C124" s="25" t="s">
        <v>262</v>
      </c>
      <c r="D124" s="26" t="s">
        <v>264</v>
      </c>
      <c r="E124" s="26"/>
      <c r="F124" s="101">
        <f t="shared" si="59"/>
        <v>39</v>
      </c>
      <c r="G124" s="171">
        <v>8</v>
      </c>
      <c r="H124" s="172">
        <v>0</v>
      </c>
      <c r="I124" s="172">
        <v>78.91</v>
      </c>
      <c r="J124" s="173"/>
      <c r="K124" s="173"/>
      <c r="L124" s="173"/>
      <c r="M124" s="173">
        <f t="shared" si="66"/>
        <v>8</v>
      </c>
      <c r="N124" s="174" t="s">
        <v>397</v>
      </c>
      <c r="O124" s="138">
        <v>20</v>
      </c>
      <c r="P124" s="171">
        <v>12</v>
      </c>
      <c r="Q124" s="172">
        <v>0</v>
      </c>
      <c r="R124" s="172" t="s">
        <v>419</v>
      </c>
      <c r="S124" s="173"/>
      <c r="T124" s="173"/>
      <c r="U124" s="173"/>
      <c r="V124" s="173">
        <f t="shared" si="60"/>
        <v>12</v>
      </c>
      <c r="W124" s="174"/>
      <c r="X124" s="138"/>
      <c r="Y124" s="198">
        <v>0</v>
      </c>
      <c r="Z124" s="172">
        <v>0</v>
      </c>
      <c r="AA124" s="173">
        <v>42.22</v>
      </c>
      <c r="AB124" s="173">
        <v>4</v>
      </c>
      <c r="AC124" s="173">
        <v>3</v>
      </c>
      <c r="AD124" s="172">
        <v>45.98</v>
      </c>
      <c r="AE124" s="173">
        <f t="shared" si="67"/>
        <v>7</v>
      </c>
      <c r="AF124" s="174" t="s">
        <v>398</v>
      </c>
      <c r="AG124" s="138">
        <v>19</v>
      </c>
      <c r="AH124" s="171"/>
      <c r="AI124" s="172"/>
      <c r="AJ124" s="173"/>
      <c r="AK124" s="173"/>
      <c r="AL124" s="172"/>
      <c r="AM124" s="173">
        <f t="shared" si="61"/>
        <v>0</v>
      </c>
      <c r="AN124" s="174"/>
      <c r="AO124" s="138"/>
      <c r="AP124" s="171"/>
      <c r="AQ124" s="172"/>
      <c r="AR124" s="173"/>
      <c r="AS124" s="173"/>
      <c r="AT124" s="172"/>
      <c r="AU124" s="173">
        <f t="shared" si="62"/>
        <v>0</v>
      </c>
      <c r="AV124" s="174"/>
      <c r="AW124" s="138"/>
      <c r="AX124" s="171"/>
      <c r="AY124" s="172"/>
      <c r="AZ124" s="173"/>
      <c r="BA124" s="173"/>
      <c r="BB124" s="172"/>
      <c r="BC124" s="173">
        <f t="shared" si="63"/>
        <v>0</v>
      </c>
      <c r="BD124" s="174"/>
      <c r="BE124" s="138"/>
      <c r="BF124" s="171"/>
      <c r="BG124" s="172"/>
      <c r="BH124" s="173"/>
      <c r="BI124" s="173"/>
      <c r="BJ124" s="172"/>
      <c r="BK124" s="173">
        <f t="shared" si="64"/>
        <v>0</v>
      </c>
      <c r="BL124" s="174"/>
      <c r="BM124" s="138"/>
      <c r="BN124" s="171"/>
      <c r="BO124" s="171"/>
      <c r="BP124" s="173"/>
      <c r="BQ124" s="173"/>
      <c r="BR124" s="172"/>
      <c r="BS124" s="173">
        <f t="shared" si="65"/>
        <v>0</v>
      </c>
      <c r="BT124" s="174"/>
      <c r="BU124" s="138"/>
    </row>
    <row r="125" spans="1:73" x14ac:dyDescent="0.25">
      <c r="A125" s="25" t="s">
        <v>269</v>
      </c>
      <c r="B125" s="25" t="s">
        <v>115</v>
      </c>
      <c r="C125" s="25" t="s">
        <v>270</v>
      </c>
      <c r="D125" s="4" t="s">
        <v>271</v>
      </c>
      <c r="E125" s="26"/>
      <c r="F125" s="101">
        <f t="shared" si="59"/>
        <v>18</v>
      </c>
      <c r="G125" s="171"/>
      <c r="H125" s="172"/>
      <c r="I125" s="172"/>
      <c r="J125" s="173"/>
      <c r="K125" s="173"/>
      <c r="L125" s="173"/>
      <c r="M125" s="173">
        <f t="shared" si="66"/>
        <v>0</v>
      </c>
      <c r="N125" s="174"/>
      <c r="O125" s="138"/>
      <c r="P125" s="171"/>
      <c r="Q125" s="172"/>
      <c r="R125" s="172"/>
      <c r="S125" s="173"/>
      <c r="T125" s="173"/>
      <c r="U125" s="173"/>
      <c r="V125" s="173">
        <f t="shared" si="60"/>
        <v>0</v>
      </c>
      <c r="W125" s="174"/>
      <c r="X125" s="138"/>
      <c r="Y125" s="198">
        <v>8</v>
      </c>
      <c r="Z125" s="172">
        <v>0</v>
      </c>
      <c r="AA125" s="173">
        <v>49.63</v>
      </c>
      <c r="AB125" s="173">
        <v>0</v>
      </c>
      <c r="AC125" s="173">
        <v>0</v>
      </c>
      <c r="AD125" s="172">
        <v>40.32</v>
      </c>
      <c r="AE125" s="173">
        <f>Y125+Z125</f>
        <v>8</v>
      </c>
      <c r="AF125" s="174" t="s">
        <v>399</v>
      </c>
      <c r="AG125" s="138">
        <v>18</v>
      </c>
      <c r="AH125" s="171"/>
      <c r="AI125" s="172"/>
      <c r="AJ125" s="173"/>
      <c r="AK125" s="173"/>
      <c r="AL125" s="172"/>
      <c r="AM125" s="173">
        <f t="shared" si="61"/>
        <v>0</v>
      </c>
      <c r="AN125" s="174"/>
      <c r="AO125" s="138"/>
      <c r="AP125" s="171"/>
      <c r="AQ125" s="172"/>
      <c r="AR125" s="173"/>
      <c r="AS125" s="173"/>
      <c r="AT125" s="172"/>
      <c r="AU125" s="173">
        <f t="shared" si="62"/>
        <v>0</v>
      </c>
      <c r="AV125" s="174"/>
      <c r="AW125" s="138"/>
      <c r="AX125" s="171"/>
      <c r="AY125" s="172"/>
      <c r="AZ125" s="173"/>
      <c r="BA125" s="173"/>
      <c r="BB125" s="172"/>
      <c r="BC125" s="173">
        <f t="shared" si="63"/>
        <v>0</v>
      </c>
      <c r="BD125" s="174"/>
      <c r="BE125" s="138"/>
      <c r="BF125" s="171"/>
      <c r="BG125" s="172"/>
      <c r="BH125" s="173"/>
      <c r="BI125" s="173"/>
      <c r="BJ125" s="172"/>
      <c r="BK125" s="173">
        <f t="shared" si="64"/>
        <v>0</v>
      </c>
      <c r="BL125" s="174"/>
      <c r="BM125" s="138"/>
      <c r="BN125" s="171"/>
      <c r="BO125" s="171"/>
      <c r="BP125" s="173"/>
      <c r="BQ125" s="173"/>
      <c r="BR125" s="172"/>
      <c r="BS125" s="173">
        <f t="shared" si="65"/>
        <v>0</v>
      </c>
      <c r="BT125" s="174"/>
      <c r="BU125" s="138"/>
    </row>
    <row r="126" spans="1:73" x14ac:dyDescent="0.25">
      <c r="A126" s="24"/>
      <c r="B126" s="25"/>
      <c r="C126" s="26"/>
      <c r="D126" s="26"/>
      <c r="E126" s="26"/>
      <c r="F126" s="101">
        <f t="shared" si="59"/>
        <v>0</v>
      </c>
      <c r="G126" s="171"/>
      <c r="H126" s="172"/>
      <c r="I126" s="172"/>
      <c r="J126" s="173"/>
      <c r="K126" s="173"/>
      <c r="L126" s="173"/>
      <c r="M126" s="173">
        <f t="shared" si="66"/>
        <v>0</v>
      </c>
      <c r="N126" s="174"/>
      <c r="O126" s="138"/>
      <c r="P126" s="171"/>
      <c r="Q126" s="172"/>
      <c r="R126" s="172"/>
      <c r="S126" s="173"/>
      <c r="T126" s="173"/>
      <c r="U126" s="173"/>
      <c r="V126" s="173">
        <f t="shared" si="60"/>
        <v>0</v>
      </c>
      <c r="W126" s="174"/>
      <c r="X126" s="138"/>
      <c r="Y126" s="198"/>
      <c r="Z126" s="172"/>
      <c r="AA126" s="173"/>
      <c r="AB126" s="173"/>
      <c r="AC126" s="173"/>
      <c r="AD126" s="172"/>
      <c r="AE126" s="173">
        <f>Y126+Z126</f>
        <v>0</v>
      </c>
      <c r="AF126" s="174"/>
      <c r="AG126" s="138"/>
      <c r="AH126" s="171"/>
      <c r="AI126" s="172"/>
      <c r="AJ126" s="173"/>
      <c r="AK126" s="173"/>
      <c r="AL126" s="172"/>
      <c r="AM126" s="173">
        <f t="shared" si="61"/>
        <v>0</v>
      </c>
      <c r="AN126" s="174"/>
      <c r="AO126" s="138"/>
      <c r="AP126" s="171"/>
      <c r="AQ126" s="172"/>
      <c r="AR126" s="173"/>
      <c r="AS126" s="173"/>
      <c r="AT126" s="172"/>
      <c r="AU126" s="173">
        <f t="shared" si="62"/>
        <v>0</v>
      </c>
      <c r="AV126" s="174"/>
      <c r="AW126" s="138"/>
      <c r="AX126" s="171"/>
      <c r="AY126" s="172"/>
      <c r="AZ126" s="173"/>
      <c r="BA126" s="173"/>
      <c r="BB126" s="172"/>
      <c r="BC126" s="173">
        <f t="shared" si="63"/>
        <v>0</v>
      </c>
      <c r="BD126" s="174"/>
      <c r="BE126" s="138"/>
      <c r="BF126" s="171"/>
      <c r="BG126" s="172"/>
      <c r="BH126" s="173"/>
      <c r="BI126" s="173"/>
      <c r="BJ126" s="172"/>
      <c r="BK126" s="173">
        <f t="shared" si="64"/>
        <v>0</v>
      </c>
      <c r="BL126" s="174"/>
      <c r="BM126" s="138"/>
      <c r="BN126" s="171"/>
      <c r="BO126" s="171"/>
      <c r="BP126" s="173"/>
      <c r="BQ126" s="173"/>
      <c r="BR126" s="172"/>
      <c r="BS126" s="173">
        <f t="shared" si="65"/>
        <v>0</v>
      </c>
      <c r="BT126" s="174"/>
      <c r="BU126" s="138"/>
    </row>
    <row r="127" spans="1:73" x14ac:dyDescent="0.25">
      <c r="A127" s="25"/>
      <c r="B127" s="25"/>
      <c r="C127" s="25"/>
      <c r="D127" s="4"/>
      <c r="E127" s="4"/>
      <c r="F127" s="101">
        <f t="shared" si="59"/>
        <v>0</v>
      </c>
      <c r="G127" s="171"/>
      <c r="H127" s="172"/>
      <c r="I127" s="172"/>
      <c r="J127" s="173"/>
      <c r="K127" s="173"/>
      <c r="L127" s="173"/>
      <c r="M127" s="173">
        <f t="shared" si="66"/>
        <v>0</v>
      </c>
      <c r="N127" s="174"/>
      <c r="O127" s="138"/>
      <c r="P127" s="171"/>
      <c r="Q127" s="172"/>
      <c r="R127" s="172"/>
      <c r="S127" s="173"/>
      <c r="T127" s="173"/>
      <c r="U127" s="173"/>
      <c r="V127" s="173">
        <f t="shared" si="60"/>
        <v>0</v>
      </c>
      <c r="W127" s="174"/>
      <c r="X127" s="138"/>
      <c r="Y127" s="198"/>
      <c r="Z127" s="172"/>
      <c r="AA127" s="173"/>
      <c r="AB127" s="173"/>
      <c r="AC127" s="173"/>
      <c r="AD127" s="172"/>
      <c r="AE127" s="173">
        <f>Y127+Z127</f>
        <v>0</v>
      </c>
      <c r="AF127" s="174"/>
      <c r="AG127" s="138"/>
      <c r="AH127" s="171"/>
      <c r="AI127" s="172"/>
      <c r="AJ127" s="173"/>
      <c r="AK127" s="173"/>
      <c r="AL127" s="172"/>
      <c r="AM127" s="173">
        <f t="shared" si="61"/>
        <v>0</v>
      </c>
      <c r="AN127" s="174"/>
      <c r="AO127" s="138"/>
      <c r="AP127" s="171"/>
      <c r="AQ127" s="172"/>
      <c r="AR127" s="173"/>
      <c r="AS127" s="173"/>
      <c r="AT127" s="172"/>
      <c r="AU127" s="173">
        <f t="shared" si="62"/>
        <v>0</v>
      </c>
      <c r="AV127" s="174"/>
      <c r="AW127" s="138"/>
      <c r="AX127" s="171"/>
      <c r="AY127" s="172"/>
      <c r="AZ127" s="173"/>
      <c r="BA127" s="173"/>
      <c r="BB127" s="172"/>
      <c r="BC127" s="173">
        <f t="shared" si="63"/>
        <v>0</v>
      </c>
      <c r="BD127" s="174"/>
      <c r="BE127" s="138"/>
      <c r="BF127" s="171"/>
      <c r="BG127" s="172"/>
      <c r="BH127" s="173"/>
      <c r="BI127" s="173"/>
      <c r="BJ127" s="172"/>
      <c r="BK127" s="173">
        <f t="shared" si="64"/>
        <v>0</v>
      </c>
      <c r="BL127" s="174"/>
      <c r="BM127" s="138"/>
      <c r="BN127" s="171"/>
      <c r="BO127" s="171"/>
      <c r="BP127" s="173"/>
      <c r="BQ127" s="173"/>
      <c r="BR127" s="172"/>
      <c r="BS127" s="173">
        <f t="shared" si="65"/>
        <v>0</v>
      </c>
      <c r="BT127" s="174"/>
      <c r="BU127" s="138"/>
    </row>
    <row r="128" spans="1:73" ht="16.5" thickBot="1" x14ac:dyDescent="0.3">
      <c r="A128" s="24"/>
      <c r="B128" s="25"/>
      <c r="C128" s="26"/>
      <c r="D128" s="26"/>
      <c r="E128" s="26"/>
      <c r="F128" s="101">
        <f t="shared" si="59"/>
        <v>0</v>
      </c>
      <c r="G128" s="171"/>
      <c r="H128" s="172"/>
      <c r="I128" s="172"/>
      <c r="J128" s="173"/>
      <c r="K128" s="173"/>
      <c r="L128" s="173"/>
      <c r="M128" s="173">
        <f t="shared" si="66"/>
        <v>0</v>
      </c>
      <c r="N128" s="173"/>
      <c r="O128" s="139"/>
      <c r="P128" s="171"/>
      <c r="Q128" s="172"/>
      <c r="R128" s="172"/>
      <c r="S128" s="173"/>
      <c r="T128" s="173"/>
      <c r="U128" s="173"/>
      <c r="V128" s="173">
        <f t="shared" si="60"/>
        <v>0</v>
      </c>
      <c r="W128" s="173"/>
      <c r="X128" s="139"/>
      <c r="Y128" s="198"/>
      <c r="Z128" s="172"/>
      <c r="AA128" s="173"/>
      <c r="AB128" s="173"/>
      <c r="AC128" s="173"/>
      <c r="AD128" s="172"/>
      <c r="AE128" s="173">
        <f>Y128+Z128</f>
        <v>0</v>
      </c>
      <c r="AF128" s="174"/>
      <c r="AG128" s="139"/>
      <c r="AH128" s="171"/>
      <c r="AI128" s="172"/>
      <c r="AJ128" s="173"/>
      <c r="AK128" s="173"/>
      <c r="AL128" s="172"/>
      <c r="AM128" s="173">
        <f t="shared" si="61"/>
        <v>0</v>
      </c>
      <c r="AN128" s="173"/>
      <c r="AO128" s="139"/>
      <c r="AP128" s="171"/>
      <c r="AQ128" s="172"/>
      <c r="AR128" s="173"/>
      <c r="AS128" s="173"/>
      <c r="AT128" s="172"/>
      <c r="AU128" s="173">
        <f t="shared" si="62"/>
        <v>0</v>
      </c>
      <c r="AV128" s="173"/>
      <c r="AW128" s="139"/>
      <c r="AX128" s="171"/>
      <c r="AY128" s="172"/>
      <c r="AZ128" s="173"/>
      <c r="BA128" s="173"/>
      <c r="BB128" s="172"/>
      <c r="BC128" s="173">
        <f t="shared" si="63"/>
        <v>0</v>
      </c>
      <c r="BD128" s="173"/>
      <c r="BE128" s="139"/>
      <c r="BF128" s="171"/>
      <c r="BG128" s="172"/>
      <c r="BH128" s="173"/>
      <c r="BI128" s="173"/>
      <c r="BJ128" s="172"/>
      <c r="BK128" s="173">
        <f t="shared" si="64"/>
        <v>0</v>
      </c>
      <c r="BL128" s="173"/>
      <c r="BM128" s="139"/>
      <c r="BN128" s="171"/>
      <c r="BO128" s="171"/>
      <c r="BP128" s="173"/>
      <c r="BQ128" s="173"/>
      <c r="BR128" s="172"/>
      <c r="BS128" s="173">
        <f t="shared" si="65"/>
        <v>0</v>
      </c>
      <c r="BT128" s="173"/>
      <c r="BU128" s="139"/>
    </row>
  </sheetData>
  <protectedRanges>
    <protectedRange algorithmName="SHA-512" hashValue="gd6M1j8R2Vcbfm85n99c1D0xjmQvjBlg34UZhxeJx1NLSFqB74OeW1e3isf5ACnAc8NEYyF7OwgEUMDCcurwNA==" saltValue="t3zYNUJUDTdmjGFelNhf8w==" spinCount="100000" sqref="A1:E8 X10:X14 O128:O222 AG10:AG14 E75 D76:E76 E77 A78:E79 A105:E106 A81:E81 A80:B80 D80:E80 A84:E85 E107 E82:E83 A108:E108 E86 E109:E110 E123 A124:E1048576 A111:E112 A87:E91 A63:E67 A118:E122 BV62:XFD70 A113:D113 D92:D94 E104 AM61:AM69 O223:V1048576 F1:V3 Y129:AA222 BN71:BO72 AW61 BE61 AU61:AU69 BM61:BO61 P93:U93 AX97:AY100 P113:U114 O113 X113 AG113 AW113 BC61:BC69 BM113 BV113:XFD116 BU113 G7:L9 G15:L16 O16:U16 G6:U6 BK61:BK69 BK6:BK16 BN4:BO4 BN5 M7:N10 V6:V16 AE6:AE16 AM6:AM16 AU6:AU16 BC6:BC16 BS61:BS69 AU20:AU30 BC20:BC30 BK20:BK30 AU34:AU38 BC34:BC38 BK34:BK38 BN6:BO18 G61:U61 O74:U92 V74:V93 AU74:AU93 BC74:BC93 BE105:BE113 BN73 BN60 BN41 BN34:BO40 BN33 BN20:BO32 BN19 BN101 BN119 O102:U112 V102:V114 AW105:AY112 AU102:AU114 O121:U127 BC102:BC114 V121:V128 BK102:BK114 A100:F103 P7:U9 X1:AC9 X98:AA100 W1:W69 AG129:AI1048576 AG1:AK9 AG71:AI92 AG98:AI112 AF1:AF18 AO129:AQ1048576 AO1:AQ3 AO71:AO92 AO118:AO127 AO117:AQ117 AN1:AN53 AW42:AW53 AW129:AY1048576 AW1:AY3 AW117:AY117 AV1:AV53 BE42:BE53 BE117 X117:AA118 BD1:BD53 AG117:AI127 AM121:AM128 BE129:BG1048576 BE1:BG3 AU121:AU128 BC121:BC128 BM42:BM53 BM129:BO1048576 BM1:BO3 BU71:XFD92 BU98:XFD112 BU117:XFD1048576 P15:U15 E43:E58 A47:D53 D114:D115 E113:E117 D117 E9 A19:E42 W95:W114 AV95:AV114 BD95:BD114 BK121:BK128 P94:W94 AU94:AV94 BC94:BD94 BN120:BO128 BL1:BL53 BN74:BO100 P116:V116 BK116 W116:W1048576 AN116:AN1048576 AV116:AV1048576 BD116:BD1048576 BL116:BL1048576 P115:W115 Y113:AA116 AH113:AI116 AP105:AQ116 AX113:AY116 BK115:BL115 BN102:BO118 A58:D58 A69:E69 E68 X15:AC18 BN42:BO59 F117:N1048576 O117:V120 O71:V73 G4:V5 AD129:AE222 AD6:AD9 AD15:AD16 AD1:AE5 AD121:AD127 X223:AE1048576 AL6:AL9 AL15:AL16 AL61 AL129:AM1048576 AL1:AM5 AL121:AL127 AL116:AM120 AJ223:AK1048576 AJ71:AK127 AT105:AT114 AT129:AU1048576 AT1:AU3 AT116:AU117 AT115:AV115 AR1:AS9 AR15:AS61 AR223:AS1048576 AR71:AS127 BB98:BC100 BB105:BB114 BB129:BC1048576 BB1:BC3 BB116:BC117 BB115:BD115 AZ1:BA9 AZ15:BA61 AZ223:BA1048576 AZ71:BA127 BJ129:BK1048576 BJ1:BK3 BH1:BI9 BH15:BI61 BH223:BI1048576 BH71:BI127 BR61 BP1:BQ9 BP15:BQ61 BP223:BQ1048576 BP71:BQ127 A10:E17 G60 D56 AL17:AM53 E60:E62 A60:D61 A59:C59 G17:G58 A55:C55 F104:F116 M12:N16 G11:N11 A71:E74 E70 E98:F99 BK42:BK53 BR1:XFD57 BC42:BC53 AU42:AU53 AD17:AE18 F4:F58 E92:E97 F60:F97 P95:V95 Y93:AA97 X96:X97 AH93:AI97 AG96:AG97 AO96:AO113 AW96:AW97 BE96:BE97 BM96:BM97 BV93:XFD97 BU96:BU97 BK74:BK97 BB97 BC95:BC97 AU95:AU97 O96:V101 G71:N116 M62:N70 V61:V69 X71:AF73 AL71:AN115 W71:W93 V70:W70 AM70:AN70 AV71:AV93 AU70:AV70 BD71:BD93 BC70:BD70 BL71:BL114 BK70:BL70 BR71:BT1048576 BS70:BT70 H17:V60 AO4:AO53 AG15:AK61 AN58:AN69 AL58:AM60 AO58:AO61 AL54:AO57 AV58:AV69 AU54:AW57 BD58:BD69 BC54:BE57 BL58:BL69 BK54:BM57 BU58:XFD61 BT58:BT69 BR58:BS60 X20:AC40 AD20:AF32 X19:AF19 AF34:AF40 Y33:AF33 X42:AC59 AF42:AF70 X41:AF41 X61:AD61 X60:AF60 X74:AA92 AB74:AC100 X102:AA112 AB102:AC118 X101:AF101 AF120:AF1048576 AD120:AE120 X120:AC127 X119:AF119 AE61:AE70 AD34:AE59 AD74:AF118 AE121:AE128 BJ12" name="Range1"/>
    <protectedRange algorithmName="SHA-512" hashValue="Apnk9LEbYxRpSZcjU97H6doUg/5csDURqMcDtbiOpYdX3f6l5Yvzsxaqv13NMtippi1Z0/Pw9Etvtktb0idoXQ==" saltValue="0XBid9/n7HrDOp1hu6OxVA==" spinCount="100000" sqref="D75" name="Range1_1"/>
    <protectedRange algorithmName="SHA-512" hashValue="NAZD3qgxdrlzabacLBE6e7h5ZmXY7wxINVLTXmDWPfUES+YR2V1HNj/E15OhYFiJLVmWPKJ0egYjXUfTOKONZg==" saltValue="Ncxfyc7xk9aUc4+aZopcog==" spinCount="100000" sqref="A75:C76" name="Range1_2"/>
    <protectedRange algorithmName="SHA-512" hashValue="Apnk9LEbYxRpSZcjU97H6doUg/5csDURqMcDtbiOpYdX3f6l5Yvzsxaqv13NMtippi1Z0/Pw9Etvtktb0idoXQ==" saltValue="0XBid9/n7HrDOp1hu6OxVA==" spinCount="100000" sqref="A77:D77" name="Range1_3"/>
    <protectedRange algorithmName="SHA-512" hashValue="Apnk9LEbYxRpSZcjU97H6doUg/5csDURqMcDtbiOpYdX3f6l5Yvzsxaqv13NMtippi1Z0/Pw9Etvtktb0idoXQ==" saltValue="0XBid9/n7HrDOp1hu6OxVA==" spinCount="100000" sqref="A104:D104"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0" name="Range1_6"/>
    <protectedRange algorithmName="SHA-512" hashValue="Bl55MZj0cAqUqTsmKqKQ8GjYk3z4r6sHC6GjzmBjr6bDBl+Gt4qfajFFbigrPAXyjSmBZ+XipVR00qWHQUUL2w==" saltValue="vFo3gsO1ur+Yqg/JT+qeQg==" spinCount="100000" sqref="A82:D82" name="Range1_7"/>
    <protectedRange algorithmName="SHA-512" hashValue="Bl55MZj0cAqUqTsmKqKQ8GjYk3z4r6sHC6GjzmBjr6bDBl+Gt4qfajFFbigrPAXyjSmBZ+XipVR00qWHQUUL2w==" saltValue="vFo3gsO1ur+Yqg/JT+qeQg==" spinCount="100000" sqref="A107:D107" name="Range1_8"/>
    <protectedRange algorithmName="SHA-512" hashValue="Apnk9LEbYxRpSZcjU97H6doUg/5csDURqMcDtbiOpYdX3f6l5Yvzsxaqv13NMtippi1Z0/Pw9Etvtktb0idoXQ==" saltValue="0XBid9/n7HrDOp1hu6OxVA==" spinCount="100000" sqref="A83:D83" name="Range1_9"/>
    <protectedRange algorithmName="SHA-512" hashValue="Bl55MZj0cAqUqTsmKqKQ8GjYk3z4r6sHC6GjzmBjr6bDBl+Gt4qfajFFbigrPAXyjSmBZ+XipVR00qWHQUUL2w==" saltValue="vFo3gsO1ur+Yqg/JT+qeQg==" spinCount="100000" sqref="A86:D86" name="Range1_10"/>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10:D110" name="Range1_12"/>
    <protectedRange algorithmName="SHA-512" hashValue="Bl55MZj0cAqUqTsmKqKQ8GjYk3z4r6sHC6GjzmBjr6bDBl+Gt4qfajFFbigrPAXyjSmBZ+XipVR00qWHQUUL2w==" saltValue="vFo3gsO1ur+Yqg/JT+qeQg==" spinCount="100000" sqref="A123:D123" name="Range1_13"/>
    <protectedRange algorithmName="SHA-512" hashValue="Bl55MZj0cAqUqTsmKqKQ8GjYk3z4r6sHC6GjzmBjr6bDBl+Gt4qfajFFbigrPAXyjSmBZ+XipVR00qWHQUUL2w==" saltValue="vFo3gsO1ur+Yqg/JT+qeQg==" spinCount="100000" sqref="D95 A115:C115 A92:B95 C92:C94 D116 A116:B116" name="Range1_14"/>
    <protectedRange algorithmName="SHA-512" hashValue="Bl55MZj0cAqUqTsmKqKQ8GjYk3z4r6sHC6GjzmBjr6bDBl+Gt4qfajFFbigrPAXyjSmBZ+XipVR00qWHQUUL2w==" saltValue="vFo3gsO1ur+Yqg/JT+qeQg==" spinCount="100000" sqref="A117:C117 A114:C114"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6:D96"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7:D99" name="Range1_10_1"/>
  </protectedRanges>
  <mergeCells count="16">
    <mergeCell ref="BF4:BM4"/>
    <mergeCell ref="A3:D3"/>
    <mergeCell ref="AP4:BE4"/>
    <mergeCell ref="BN4:BU4"/>
    <mergeCell ref="G4:O4"/>
    <mergeCell ref="P4:X4"/>
    <mergeCell ref="Y4:AG4"/>
    <mergeCell ref="AH4:AO4"/>
    <mergeCell ref="A119:E119"/>
    <mergeCell ref="A19:E19"/>
    <mergeCell ref="A5:E5"/>
    <mergeCell ref="A33:E33"/>
    <mergeCell ref="A41:E41"/>
    <mergeCell ref="A60:E60"/>
    <mergeCell ref="A73:E73"/>
    <mergeCell ref="A101:E10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76"/>
  <sheetViews>
    <sheetView zoomScale="50" zoomScaleNormal="50" workbookViewId="0">
      <selection activeCell="AU32" sqref="AU32"/>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47" bestFit="1" customWidth="1"/>
    <col min="8" max="8" width="11.125" style="47"/>
    <col min="9" max="9" width="10.875" style="47" bestFit="1" customWidth="1"/>
    <col min="10" max="10" width="5.875" style="47" bestFit="1" customWidth="1"/>
    <col min="11" max="11" width="10.375" style="47" bestFit="1" customWidth="1"/>
    <col min="12" max="12" width="8.5" style="47" bestFit="1" customWidth="1"/>
    <col min="13" max="13" width="13" style="47" bestFit="1" customWidth="1"/>
    <col min="14" max="14" width="13.125" style="47" bestFit="1" customWidth="1"/>
    <col min="15" max="15" width="11.125" style="47"/>
    <col min="16" max="16" width="10.875" style="47" bestFit="1" customWidth="1"/>
    <col min="17" max="17" width="5.875" style="47" bestFit="1" customWidth="1"/>
    <col min="18" max="18" width="10.375" style="47" bestFit="1" customWidth="1"/>
    <col min="19" max="19" width="8.5" style="47" bestFit="1" customWidth="1"/>
    <col min="20" max="20" width="13" style="47" bestFit="1" customWidth="1"/>
    <col min="21" max="21" width="13.125" style="47" bestFit="1" customWidth="1"/>
    <col min="22" max="22" width="11.125" style="47"/>
    <col min="23" max="23" width="10.875" style="47" bestFit="1" customWidth="1"/>
    <col min="24" max="24" width="5.875" style="47" bestFit="1" customWidth="1"/>
    <col min="25" max="25" width="10.375" style="47" bestFit="1" customWidth="1"/>
    <col min="26" max="26" width="8.5" style="47" bestFit="1" customWidth="1"/>
    <col min="27" max="27" width="13" style="47" bestFit="1" customWidth="1"/>
    <col min="28" max="28" width="13.125" style="47" bestFit="1" customWidth="1"/>
    <col min="29" max="29" width="11.125" style="47"/>
    <col min="30" max="30" width="10.875" style="47" bestFit="1" customWidth="1"/>
    <col min="31" max="31" width="5.875" style="47" bestFit="1" customWidth="1"/>
    <col min="32" max="32" width="10.375" style="47" bestFit="1" customWidth="1"/>
    <col min="33" max="33" width="8.5" style="47" bestFit="1" customWidth="1"/>
    <col min="34" max="34" width="13" style="47" bestFit="1" customWidth="1"/>
    <col min="35" max="35" width="13.125" style="47" bestFit="1" customWidth="1"/>
    <col min="36" max="36" width="11.125" style="47"/>
    <col min="37" max="37" width="10.875" style="47" bestFit="1" customWidth="1"/>
    <col min="38" max="38" width="5.875" style="47" bestFit="1" customWidth="1"/>
    <col min="39" max="39" width="10.375" style="47" bestFit="1" customWidth="1"/>
    <col min="40" max="40" width="8.5" style="47" bestFit="1" customWidth="1"/>
    <col min="41" max="41" width="13" style="47" bestFit="1" customWidth="1"/>
    <col min="42" max="42" width="13.125" style="47" bestFit="1" customWidth="1"/>
    <col min="43" max="43" width="11.125" style="47"/>
    <col min="44" max="44" width="10.875" style="47" bestFit="1" customWidth="1"/>
    <col min="45" max="45" width="5.875" style="47" bestFit="1" customWidth="1"/>
    <col min="46" max="46" width="10.375" style="47" bestFit="1" customWidth="1"/>
    <col min="47" max="47" width="8.5" style="47" bestFit="1" customWidth="1"/>
    <col min="48" max="48" width="13" style="47" bestFit="1" customWidth="1"/>
  </cols>
  <sheetData>
    <row r="3" spans="1:48" ht="28.5" x14ac:dyDescent="0.45">
      <c r="A3" s="229" t="s">
        <v>27</v>
      </c>
      <c r="B3" s="240"/>
      <c r="C3" s="240"/>
      <c r="D3" s="240"/>
      <c r="E3" s="6"/>
    </row>
    <row r="4" spans="1:48" ht="16.5" thickBot="1" x14ac:dyDescent="0.3"/>
    <row r="5" spans="1:48" ht="24" thickBot="1" x14ac:dyDescent="0.3">
      <c r="G5" s="245" t="s">
        <v>275</v>
      </c>
      <c r="H5" s="246"/>
      <c r="I5" s="246"/>
      <c r="J5" s="246"/>
      <c r="K5" s="246"/>
      <c r="L5" s="246"/>
      <c r="M5" s="247"/>
      <c r="N5" s="200" t="s">
        <v>28</v>
      </c>
      <c r="O5" s="201"/>
      <c r="P5" s="201"/>
      <c r="Q5" s="201"/>
      <c r="R5" s="201"/>
      <c r="S5" s="201"/>
      <c r="T5" s="203"/>
      <c r="U5" s="248" t="s">
        <v>29</v>
      </c>
      <c r="V5" s="249"/>
      <c r="W5" s="249"/>
      <c r="X5" s="249"/>
      <c r="Y5" s="249"/>
      <c r="Z5" s="249"/>
      <c r="AA5" s="203"/>
      <c r="AB5" s="242" t="s">
        <v>278</v>
      </c>
      <c r="AC5" s="243"/>
      <c r="AD5" s="243"/>
      <c r="AE5" s="243"/>
      <c r="AF5" s="243"/>
      <c r="AG5" s="243"/>
      <c r="AH5" s="203"/>
      <c r="AI5" s="242" t="s">
        <v>276</v>
      </c>
      <c r="AJ5" s="243"/>
      <c r="AK5" s="243"/>
      <c r="AL5" s="243"/>
      <c r="AM5" s="243"/>
      <c r="AN5" s="243"/>
      <c r="AO5" s="203"/>
      <c r="AP5" s="242" t="s">
        <v>277</v>
      </c>
      <c r="AQ5" s="243"/>
      <c r="AR5" s="243"/>
      <c r="AS5" s="243"/>
      <c r="AT5" s="243"/>
      <c r="AU5" s="243"/>
      <c r="AV5" s="203"/>
    </row>
    <row r="6" spans="1:48" ht="47.25" x14ac:dyDescent="0.25">
      <c r="A6" s="213" t="s">
        <v>30</v>
      </c>
      <c r="B6" s="214"/>
      <c r="C6" s="214"/>
      <c r="D6" s="214"/>
      <c r="E6" s="241"/>
      <c r="F6" s="142" t="s">
        <v>4</v>
      </c>
      <c r="G6" s="52" t="s">
        <v>31</v>
      </c>
      <c r="H6" s="53" t="s">
        <v>32</v>
      </c>
      <c r="I6" s="53" t="s">
        <v>33</v>
      </c>
      <c r="J6" s="53" t="s">
        <v>34</v>
      </c>
      <c r="K6" s="87" t="s">
        <v>35</v>
      </c>
      <c r="L6" s="88" t="s">
        <v>36</v>
      </c>
      <c r="M6" s="12" t="s">
        <v>9</v>
      </c>
      <c r="N6" s="54" t="s">
        <v>31</v>
      </c>
      <c r="O6" s="55" t="s">
        <v>32</v>
      </c>
      <c r="P6" s="55" t="s">
        <v>33</v>
      </c>
      <c r="Q6" s="55" t="s">
        <v>34</v>
      </c>
      <c r="R6" s="89" t="s">
        <v>35</v>
      </c>
      <c r="S6" s="90" t="s">
        <v>36</v>
      </c>
      <c r="T6" s="15" t="s">
        <v>9</v>
      </c>
      <c r="U6" s="54" t="s">
        <v>31</v>
      </c>
      <c r="V6" s="55" t="s">
        <v>32</v>
      </c>
      <c r="W6" s="55" t="s">
        <v>33</v>
      </c>
      <c r="X6" s="55" t="s">
        <v>34</v>
      </c>
      <c r="Y6" s="89" t="s">
        <v>35</v>
      </c>
      <c r="Z6" s="90" t="s">
        <v>36</v>
      </c>
      <c r="AA6" s="15" t="s">
        <v>9</v>
      </c>
      <c r="AB6" s="54" t="s">
        <v>31</v>
      </c>
      <c r="AC6" s="55" t="s">
        <v>32</v>
      </c>
      <c r="AD6" s="55" t="s">
        <v>33</v>
      </c>
      <c r="AE6" s="55" t="s">
        <v>34</v>
      </c>
      <c r="AF6" s="89" t="s">
        <v>35</v>
      </c>
      <c r="AG6" s="90" t="s">
        <v>36</v>
      </c>
      <c r="AH6" s="12" t="s">
        <v>9</v>
      </c>
      <c r="AI6" s="54" t="s">
        <v>31</v>
      </c>
      <c r="AJ6" s="55" t="s">
        <v>32</v>
      </c>
      <c r="AK6" s="55" t="s">
        <v>33</v>
      </c>
      <c r="AL6" s="55" t="s">
        <v>34</v>
      </c>
      <c r="AM6" s="89" t="s">
        <v>35</v>
      </c>
      <c r="AN6" s="90" t="s">
        <v>36</v>
      </c>
      <c r="AO6" s="12" t="s">
        <v>9</v>
      </c>
      <c r="AP6" s="54" t="s">
        <v>31</v>
      </c>
      <c r="AQ6" s="55" t="s">
        <v>32</v>
      </c>
      <c r="AR6" s="55" t="s">
        <v>33</v>
      </c>
      <c r="AS6" s="55" t="s">
        <v>34</v>
      </c>
      <c r="AT6" s="89" t="s">
        <v>35</v>
      </c>
      <c r="AU6" s="90" t="s">
        <v>36</v>
      </c>
      <c r="AV6" s="12" t="s">
        <v>9</v>
      </c>
    </row>
    <row r="7" spans="1:48" x14ac:dyDescent="0.25">
      <c r="A7" s="18" t="s">
        <v>11</v>
      </c>
      <c r="B7" s="18" t="s">
        <v>12</v>
      </c>
      <c r="C7" s="19" t="s">
        <v>13</v>
      </c>
      <c r="D7" s="18" t="s">
        <v>14</v>
      </c>
      <c r="E7" s="45" t="s">
        <v>61</v>
      </c>
      <c r="F7" s="91"/>
      <c r="G7" s="92"/>
      <c r="H7" s="93"/>
      <c r="I7" s="93"/>
      <c r="J7" s="93"/>
      <c r="K7" s="93"/>
      <c r="L7" s="94"/>
      <c r="M7" s="91"/>
      <c r="N7" s="92"/>
      <c r="O7" s="93"/>
      <c r="P7" s="93"/>
      <c r="Q7" s="93"/>
      <c r="R7" s="93"/>
      <c r="S7" s="94"/>
      <c r="T7" s="91"/>
      <c r="U7" s="92"/>
      <c r="V7" s="93"/>
      <c r="W7" s="93"/>
      <c r="X7" s="93"/>
      <c r="Y7" s="93"/>
      <c r="Z7" s="94"/>
      <c r="AA7" s="91"/>
      <c r="AB7" s="92"/>
      <c r="AC7" s="93"/>
      <c r="AD7" s="93"/>
      <c r="AE7" s="93"/>
      <c r="AF7" s="93"/>
      <c r="AG7" s="94"/>
      <c r="AH7" s="91"/>
      <c r="AI7" s="92"/>
      <c r="AJ7" s="93"/>
      <c r="AK7" s="93"/>
      <c r="AL7" s="93"/>
      <c r="AM7" s="93"/>
      <c r="AN7" s="94"/>
      <c r="AO7" s="91"/>
      <c r="AP7" s="92"/>
      <c r="AQ7" s="93"/>
      <c r="AR7" s="93"/>
      <c r="AS7" s="93"/>
      <c r="AT7" s="93"/>
      <c r="AU7" s="94"/>
      <c r="AV7" s="91"/>
    </row>
    <row r="8" spans="1:48" x14ac:dyDescent="0.25">
      <c r="A8" s="25" t="s">
        <v>178</v>
      </c>
      <c r="B8" s="25" t="s">
        <v>179</v>
      </c>
      <c r="C8" s="26" t="s">
        <v>180</v>
      </c>
      <c r="D8" s="26" t="s">
        <v>181</v>
      </c>
      <c r="E8" s="26"/>
      <c r="F8" s="91">
        <f>M8+T8+AA8+AH8+AO8+AV8</f>
        <v>0</v>
      </c>
      <c r="G8" s="92"/>
      <c r="H8" s="95"/>
      <c r="I8" s="93"/>
      <c r="J8" s="93"/>
      <c r="K8" s="93"/>
      <c r="L8" s="94">
        <f>100-G8+(H8+I8+J8+K8)</f>
        <v>100</v>
      </c>
      <c r="M8" s="91"/>
      <c r="N8" s="92"/>
      <c r="O8" s="95"/>
      <c r="P8" s="93"/>
      <c r="Q8" s="93"/>
      <c r="R8" s="93"/>
      <c r="S8" s="94">
        <f>100-N8+(O8+P8+Q8+R8)</f>
        <v>100</v>
      </c>
      <c r="T8" s="91"/>
      <c r="U8" s="92"/>
      <c r="V8" s="93"/>
      <c r="W8" s="93"/>
      <c r="X8" s="93"/>
      <c r="Y8" s="93"/>
      <c r="Z8" s="94">
        <f>100-U8+(V8+W8+X8+Y8)</f>
        <v>100</v>
      </c>
      <c r="AA8" s="91"/>
      <c r="AB8" s="92"/>
      <c r="AC8" s="93"/>
      <c r="AD8" s="93"/>
      <c r="AE8" s="93"/>
      <c r="AF8" s="93"/>
      <c r="AG8" s="94">
        <f>100-AB8+(AC8+AD8+AE8+AF8)</f>
        <v>100</v>
      </c>
      <c r="AH8" s="91"/>
      <c r="AI8" s="92"/>
      <c r="AJ8" s="93"/>
      <c r="AK8" s="93"/>
      <c r="AL8" s="93"/>
      <c r="AM8" s="93"/>
      <c r="AN8" s="94">
        <f>100-AI8+(AJ8+AK8+AL8+AM8)</f>
        <v>100</v>
      </c>
      <c r="AO8" s="91"/>
      <c r="AP8" s="92"/>
      <c r="AQ8" s="93"/>
      <c r="AR8" s="93"/>
      <c r="AS8" s="93"/>
      <c r="AT8" s="93"/>
      <c r="AU8" s="94">
        <f>100-AP8+(AQ8+AR8+AS8+AT8)</f>
        <v>100</v>
      </c>
      <c r="AV8" s="91"/>
    </row>
    <row r="9" spans="1:48" x14ac:dyDescent="0.25">
      <c r="A9" s="24" t="s">
        <v>185</v>
      </c>
      <c r="B9" s="25" t="s">
        <v>186</v>
      </c>
      <c r="C9" s="26" t="s">
        <v>126</v>
      </c>
      <c r="D9" s="26" t="s">
        <v>187</v>
      </c>
      <c r="E9" s="26"/>
      <c r="F9" s="91">
        <f t="shared" ref="F9:F32" si="0">M9+T9+AA9+AH9+AO9+AV9</f>
        <v>0</v>
      </c>
      <c r="G9" s="92"/>
      <c r="H9" s="93"/>
      <c r="I9" s="93"/>
      <c r="J9" s="93"/>
      <c r="K9" s="93"/>
      <c r="L9" s="94">
        <f t="shared" ref="L9:L32" si="1">100-G9+(H9+I9+J9+K9)</f>
        <v>100</v>
      </c>
      <c r="M9" s="91"/>
      <c r="N9" s="92"/>
      <c r="O9" s="93"/>
      <c r="P9" s="93"/>
      <c r="Q9" s="93"/>
      <c r="R9" s="93"/>
      <c r="S9" s="94">
        <f t="shared" ref="S9:S22" si="2">100-N9+(O9+P9+Q9+R9)</f>
        <v>100</v>
      </c>
      <c r="T9" s="91"/>
      <c r="U9" s="92"/>
      <c r="V9" s="93"/>
      <c r="W9" s="93"/>
      <c r="X9" s="93"/>
      <c r="Y9" s="93"/>
      <c r="Z9" s="94">
        <f t="shared" ref="Z9:Z32" si="3">100-U9+(V9+W9+X9+Y9)</f>
        <v>100</v>
      </c>
      <c r="AA9" s="91"/>
      <c r="AB9" s="92"/>
      <c r="AC9" s="93"/>
      <c r="AD9" s="93"/>
      <c r="AE9" s="93"/>
      <c r="AF9" s="93"/>
      <c r="AG9" s="94">
        <f t="shared" ref="AG9:AG32" si="4">100-AB9+(AC9+AD9+AE9+AF9)</f>
        <v>100</v>
      </c>
      <c r="AH9" s="91"/>
      <c r="AI9" s="92"/>
      <c r="AJ9" s="93"/>
      <c r="AK9" s="93"/>
      <c r="AL9" s="93"/>
      <c r="AM9" s="93"/>
      <c r="AN9" s="94">
        <f t="shared" ref="AN9:AN32" si="5">100-AI9+(AJ9+AK9+AL9+AM9)</f>
        <v>100</v>
      </c>
      <c r="AO9" s="91"/>
      <c r="AP9" s="92"/>
      <c r="AQ9" s="93"/>
      <c r="AR9" s="93"/>
      <c r="AS9" s="93"/>
      <c r="AT9" s="93"/>
      <c r="AU9" s="94">
        <f t="shared" ref="AU9:AU32" si="6">100-AP9+(AQ9+AR9+AS9+AT9)</f>
        <v>100</v>
      </c>
      <c r="AV9" s="91"/>
    </row>
    <row r="10" spans="1:48" x14ac:dyDescent="0.25">
      <c r="A10" s="25" t="s">
        <v>109</v>
      </c>
      <c r="B10" s="25" t="s">
        <v>110</v>
      </c>
      <c r="C10" s="26" t="s">
        <v>140</v>
      </c>
      <c r="D10" s="26" t="s">
        <v>112</v>
      </c>
      <c r="E10" s="26"/>
      <c r="F10" s="91">
        <f t="shared" si="0"/>
        <v>20</v>
      </c>
      <c r="G10" s="92">
        <v>75.94</v>
      </c>
      <c r="H10" s="93">
        <v>0</v>
      </c>
      <c r="I10" s="93">
        <v>0</v>
      </c>
      <c r="J10" s="93">
        <v>0</v>
      </c>
      <c r="K10" s="93">
        <v>0</v>
      </c>
      <c r="L10" s="94">
        <f t="shared" si="1"/>
        <v>24.060000000000002</v>
      </c>
      <c r="M10" s="91">
        <v>20</v>
      </c>
      <c r="N10" s="92"/>
      <c r="O10" s="93"/>
      <c r="P10" s="93"/>
      <c r="Q10" s="93"/>
      <c r="R10" s="93"/>
      <c r="S10" s="94">
        <f t="shared" si="2"/>
        <v>100</v>
      </c>
      <c r="T10" s="91"/>
      <c r="U10" s="92"/>
      <c r="V10" s="93"/>
      <c r="W10" s="93"/>
      <c r="X10" s="93"/>
      <c r="Y10" s="93"/>
      <c r="Z10" s="94">
        <f t="shared" si="3"/>
        <v>100</v>
      </c>
      <c r="AA10" s="91"/>
      <c r="AB10" s="92"/>
      <c r="AC10" s="93"/>
      <c r="AD10" s="93"/>
      <c r="AE10" s="93"/>
      <c r="AF10" s="93"/>
      <c r="AG10" s="94">
        <f t="shared" si="4"/>
        <v>100</v>
      </c>
      <c r="AH10" s="91"/>
      <c r="AI10" s="92"/>
      <c r="AJ10" s="93"/>
      <c r="AK10" s="93"/>
      <c r="AL10" s="93"/>
      <c r="AM10" s="93"/>
      <c r="AN10" s="94">
        <f t="shared" si="5"/>
        <v>100</v>
      </c>
      <c r="AO10" s="91"/>
      <c r="AP10" s="92"/>
      <c r="AQ10" s="93"/>
      <c r="AR10" s="93"/>
      <c r="AS10" s="93"/>
      <c r="AT10" s="93"/>
      <c r="AU10" s="94">
        <f t="shared" si="6"/>
        <v>100</v>
      </c>
      <c r="AV10" s="91"/>
    </row>
    <row r="11" spans="1:48" x14ac:dyDescent="0.25">
      <c r="A11" s="25" t="s">
        <v>109</v>
      </c>
      <c r="B11" s="25" t="s">
        <v>110</v>
      </c>
      <c r="C11" s="26" t="s">
        <v>140</v>
      </c>
      <c r="D11" s="26" t="s">
        <v>193</v>
      </c>
      <c r="E11" s="26"/>
      <c r="F11" s="91">
        <f t="shared" si="0"/>
        <v>0</v>
      </c>
      <c r="G11" s="92"/>
      <c r="H11" s="93"/>
      <c r="I11" s="93"/>
      <c r="J11" s="93"/>
      <c r="K11" s="93"/>
      <c r="L11" s="94">
        <f t="shared" si="1"/>
        <v>100</v>
      </c>
      <c r="M11" s="91"/>
      <c r="N11" s="92"/>
      <c r="O11" s="93"/>
      <c r="P11" s="93"/>
      <c r="Q11" s="93"/>
      <c r="R11" s="93"/>
      <c r="S11" s="94">
        <f t="shared" si="2"/>
        <v>100</v>
      </c>
      <c r="T11" s="91"/>
      <c r="U11" s="92"/>
      <c r="V11" s="93"/>
      <c r="W11" s="93"/>
      <c r="X11" s="93"/>
      <c r="Y11" s="93"/>
      <c r="Z11" s="94">
        <f t="shared" si="3"/>
        <v>100</v>
      </c>
      <c r="AA11" s="91"/>
      <c r="AB11" s="92"/>
      <c r="AC11" s="93"/>
      <c r="AD11" s="93"/>
      <c r="AE11" s="93"/>
      <c r="AF11" s="93"/>
      <c r="AG11" s="94">
        <f t="shared" si="4"/>
        <v>100</v>
      </c>
      <c r="AH11" s="91"/>
      <c r="AI11" s="92"/>
      <c r="AJ11" s="93"/>
      <c r="AK11" s="93"/>
      <c r="AL11" s="93"/>
      <c r="AM11" s="93"/>
      <c r="AN11" s="94">
        <f t="shared" si="5"/>
        <v>100</v>
      </c>
      <c r="AO11" s="91"/>
      <c r="AP11" s="92"/>
      <c r="AQ11" s="93"/>
      <c r="AR11" s="93"/>
      <c r="AS11" s="93"/>
      <c r="AT11" s="93"/>
      <c r="AU11" s="94">
        <f t="shared" si="6"/>
        <v>100</v>
      </c>
      <c r="AV11" s="91"/>
    </row>
    <row r="12" spans="1:48" x14ac:dyDescent="0.25">
      <c r="A12" s="24" t="s">
        <v>202</v>
      </c>
      <c r="B12" s="25" t="s">
        <v>203</v>
      </c>
      <c r="C12" s="26" t="s">
        <v>126</v>
      </c>
      <c r="D12" s="26" t="s">
        <v>204</v>
      </c>
      <c r="E12" s="26"/>
      <c r="F12" s="91">
        <f t="shared" si="0"/>
        <v>0</v>
      </c>
      <c r="G12" s="92"/>
      <c r="H12" s="93"/>
      <c r="I12" s="93"/>
      <c r="J12" s="93"/>
      <c r="K12" s="93"/>
      <c r="L12" s="94">
        <f t="shared" si="1"/>
        <v>100</v>
      </c>
      <c r="M12" s="91"/>
      <c r="N12" s="92"/>
      <c r="O12" s="93"/>
      <c r="P12" s="93"/>
      <c r="Q12" s="93"/>
      <c r="R12" s="93"/>
      <c r="S12" s="94">
        <f t="shared" si="2"/>
        <v>100</v>
      </c>
      <c r="T12" s="91"/>
      <c r="U12" s="92"/>
      <c r="V12" s="93"/>
      <c r="W12" s="93"/>
      <c r="X12" s="93"/>
      <c r="Y12" s="93"/>
      <c r="Z12" s="94">
        <f t="shared" si="3"/>
        <v>100</v>
      </c>
      <c r="AA12" s="91"/>
      <c r="AB12" s="92"/>
      <c r="AC12" s="93"/>
      <c r="AD12" s="93"/>
      <c r="AE12" s="93"/>
      <c r="AF12" s="93"/>
      <c r="AG12" s="94">
        <f t="shared" si="4"/>
        <v>100</v>
      </c>
      <c r="AH12" s="91"/>
      <c r="AI12" s="92"/>
      <c r="AJ12" s="93"/>
      <c r="AK12" s="93"/>
      <c r="AL12" s="93"/>
      <c r="AM12" s="93"/>
      <c r="AN12" s="94">
        <f t="shared" si="5"/>
        <v>100</v>
      </c>
      <c r="AO12" s="91"/>
      <c r="AP12" s="92"/>
      <c r="AQ12" s="93"/>
      <c r="AR12" s="93"/>
      <c r="AS12" s="93"/>
      <c r="AT12" s="93"/>
      <c r="AU12" s="94">
        <f t="shared" si="6"/>
        <v>100</v>
      </c>
      <c r="AV12" s="91"/>
    </row>
    <row r="13" spans="1:48" x14ac:dyDescent="0.25">
      <c r="A13" s="25" t="s">
        <v>205</v>
      </c>
      <c r="B13" s="25" t="s">
        <v>206</v>
      </c>
      <c r="C13" s="26" t="s">
        <v>207</v>
      </c>
      <c r="D13" s="26" t="s">
        <v>208</v>
      </c>
      <c r="E13" s="26"/>
      <c r="F13" s="91">
        <f t="shared" si="0"/>
        <v>0</v>
      </c>
      <c r="G13" s="92"/>
      <c r="H13" s="93"/>
      <c r="I13" s="93"/>
      <c r="J13" s="93"/>
      <c r="K13" s="93"/>
      <c r="L13" s="94">
        <f t="shared" si="1"/>
        <v>100</v>
      </c>
      <c r="M13" s="91"/>
      <c r="N13" s="92"/>
      <c r="O13" s="93"/>
      <c r="P13" s="93"/>
      <c r="Q13" s="93"/>
      <c r="R13" s="93"/>
      <c r="S13" s="94">
        <f t="shared" si="2"/>
        <v>100</v>
      </c>
      <c r="T13" s="91"/>
      <c r="U13" s="92"/>
      <c r="V13" s="93"/>
      <c r="W13" s="93"/>
      <c r="X13" s="93"/>
      <c r="Y13" s="93"/>
      <c r="Z13" s="94">
        <f t="shared" si="3"/>
        <v>100</v>
      </c>
      <c r="AA13" s="91"/>
      <c r="AB13" s="92"/>
      <c r="AC13" s="93"/>
      <c r="AD13" s="93"/>
      <c r="AE13" s="93"/>
      <c r="AF13" s="93"/>
      <c r="AG13" s="94">
        <f t="shared" si="4"/>
        <v>100</v>
      </c>
      <c r="AH13" s="91"/>
      <c r="AI13" s="92"/>
      <c r="AJ13" s="93"/>
      <c r="AK13" s="93"/>
      <c r="AL13" s="93"/>
      <c r="AM13" s="93"/>
      <c r="AN13" s="94">
        <f t="shared" si="5"/>
        <v>100</v>
      </c>
      <c r="AO13" s="91"/>
      <c r="AP13" s="92"/>
      <c r="AQ13" s="93"/>
      <c r="AR13" s="93"/>
      <c r="AS13" s="93"/>
      <c r="AT13" s="93"/>
      <c r="AU13" s="94">
        <f t="shared" si="6"/>
        <v>100</v>
      </c>
      <c r="AV13" s="91"/>
    </row>
    <row r="14" spans="1:48" x14ac:dyDescent="0.25">
      <c r="A14" s="25" t="s">
        <v>236</v>
      </c>
      <c r="B14" s="25" t="s">
        <v>113</v>
      </c>
      <c r="C14" s="26" t="s">
        <v>220</v>
      </c>
      <c r="D14" s="26" t="s">
        <v>114</v>
      </c>
      <c r="E14" s="26"/>
      <c r="F14" s="91">
        <f t="shared" si="0"/>
        <v>18</v>
      </c>
      <c r="G14" s="92">
        <v>75.63</v>
      </c>
      <c r="H14" s="93">
        <v>0</v>
      </c>
      <c r="I14" s="93">
        <v>0.8</v>
      </c>
      <c r="J14" s="93">
        <v>0</v>
      </c>
      <c r="K14" s="93">
        <v>2.4</v>
      </c>
      <c r="L14" s="94">
        <f t="shared" si="1"/>
        <v>27.570000000000004</v>
      </c>
      <c r="M14" s="91">
        <v>18</v>
      </c>
      <c r="N14" s="92"/>
      <c r="O14" s="93"/>
      <c r="P14" s="93"/>
      <c r="Q14" s="93"/>
      <c r="R14" s="93"/>
      <c r="S14" s="94">
        <f t="shared" si="2"/>
        <v>100</v>
      </c>
      <c r="T14" s="91"/>
      <c r="U14" s="92"/>
      <c r="V14" s="93"/>
      <c r="W14" s="93"/>
      <c r="X14" s="93"/>
      <c r="Y14" s="93"/>
      <c r="Z14" s="94">
        <f t="shared" si="3"/>
        <v>100</v>
      </c>
      <c r="AA14" s="91"/>
      <c r="AB14" s="92"/>
      <c r="AC14" s="93"/>
      <c r="AD14" s="93"/>
      <c r="AE14" s="93"/>
      <c r="AF14" s="93"/>
      <c r="AG14" s="94">
        <f t="shared" si="4"/>
        <v>100</v>
      </c>
      <c r="AH14" s="91"/>
      <c r="AI14" s="92"/>
      <c r="AJ14" s="93"/>
      <c r="AK14" s="93"/>
      <c r="AL14" s="93"/>
      <c r="AM14" s="93"/>
      <c r="AN14" s="94">
        <f t="shared" si="5"/>
        <v>100</v>
      </c>
      <c r="AO14" s="91"/>
      <c r="AP14" s="92"/>
      <c r="AQ14" s="93"/>
      <c r="AR14" s="93"/>
      <c r="AS14" s="93"/>
      <c r="AT14" s="93"/>
      <c r="AU14" s="94">
        <f t="shared" si="6"/>
        <v>100</v>
      </c>
      <c r="AV14" s="91"/>
    </row>
    <row r="15" spans="1:48" x14ac:dyDescent="0.25">
      <c r="A15" s="25" t="s">
        <v>236</v>
      </c>
      <c r="B15" s="25" t="s">
        <v>113</v>
      </c>
      <c r="C15" s="26" t="s">
        <v>220</v>
      </c>
      <c r="D15" s="26" t="s">
        <v>237</v>
      </c>
      <c r="E15" s="26"/>
      <c r="F15" s="91">
        <f t="shared" si="0"/>
        <v>0</v>
      </c>
      <c r="G15" s="92"/>
      <c r="H15" s="93"/>
      <c r="I15" s="93"/>
      <c r="J15" s="93"/>
      <c r="K15" s="93"/>
      <c r="L15" s="94">
        <f t="shared" si="1"/>
        <v>100</v>
      </c>
      <c r="M15" s="91"/>
      <c r="N15" s="92"/>
      <c r="O15" s="93"/>
      <c r="P15" s="93"/>
      <c r="Q15" s="93"/>
      <c r="R15" s="93"/>
      <c r="S15" s="94">
        <f t="shared" si="2"/>
        <v>100</v>
      </c>
      <c r="T15" s="91"/>
      <c r="U15" s="92"/>
      <c r="V15" s="93"/>
      <c r="W15" s="93"/>
      <c r="X15" s="93"/>
      <c r="Y15" s="93"/>
      <c r="Z15" s="94">
        <f t="shared" si="3"/>
        <v>100</v>
      </c>
      <c r="AA15" s="91"/>
      <c r="AB15" s="92"/>
      <c r="AC15" s="93"/>
      <c r="AD15" s="93"/>
      <c r="AE15" s="93"/>
      <c r="AF15" s="93"/>
      <c r="AG15" s="94">
        <f t="shared" si="4"/>
        <v>100</v>
      </c>
      <c r="AH15" s="91"/>
      <c r="AI15" s="92"/>
      <c r="AJ15" s="93"/>
      <c r="AK15" s="93"/>
      <c r="AL15" s="93"/>
      <c r="AM15" s="93"/>
      <c r="AN15" s="94">
        <f t="shared" si="5"/>
        <v>100</v>
      </c>
      <c r="AO15" s="91"/>
      <c r="AP15" s="92"/>
      <c r="AQ15" s="93"/>
      <c r="AR15" s="93"/>
      <c r="AS15" s="93"/>
      <c r="AT15" s="93"/>
      <c r="AU15" s="94">
        <f t="shared" si="6"/>
        <v>100</v>
      </c>
      <c r="AV15" s="91"/>
    </row>
    <row r="16" spans="1:48" x14ac:dyDescent="0.25">
      <c r="A16" s="25" t="s">
        <v>250</v>
      </c>
      <c r="B16" s="25" t="s">
        <v>251</v>
      </c>
      <c r="C16" s="26" t="s">
        <v>252</v>
      </c>
      <c r="D16" s="26" t="s">
        <v>253</v>
      </c>
      <c r="E16" s="26"/>
      <c r="F16" s="91">
        <f t="shared" si="0"/>
        <v>0</v>
      </c>
      <c r="G16" s="92"/>
      <c r="H16" s="93"/>
      <c r="I16" s="93"/>
      <c r="J16" s="93"/>
      <c r="K16" s="93"/>
      <c r="L16" s="94">
        <f t="shared" si="1"/>
        <v>100</v>
      </c>
      <c r="M16" s="91"/>
      <c r="N16" s="92"/>
      <c r="O16" s="93"/>
      <c r="P16" s="93"/>
      <c r="Q16" s="93"/>
      <c r="R16" s="93"/>
      <c r="S16" s="94">
        <f t="shared" si="2"/>
        <v>100</v>
      </c>
      <c r="T16" s="91"/>
      <c r="U16" s="92"/>
      <c r="V16" s="93"/>
      <c r="W16" s="93"/>
      <c r="X16" s="93"/>
      <c r="Y16" s="93"/>
      <c r="Z16" s="94">
        <f t="shared" si="3"/>
        <v>100</v>
      </c>
      <c r="AA16" s="91"/>
      <c r="AB16" s="92"/>
      <c r="AC16" s="93"/>
      <c r="AD16" s="93"/>
      <c r="AE16" s="93"/>
      <c r="AF16" s="93"/>
      <c r="AG16" s="94">
        <f t="shared" si="4"/>
        <v>100</v>
      </c>
      <c r="AH16" s="91"/>
      <c r="AI16" s="92"/>
      <c r="AJ16" s="93"/>
      <c r="AK16" s="93"/>
      <c r="AL16" s="93"/>
      <c r="AM16" s="93"/>
      <c r="AN16" s="94">
        <f t="shared" si="5"/>
        <v>100</v>
      </c>
      <c r="AO16" s="91"/>
      <c r="AP16" s="92"/>
      <c r="AQ16" s="93"/>
      <c r="AR16" s="93"/>
      <c r="AS16" s="93"/>
      <c r="AT16" s="93"/>
      <c r="AU16" s="94">
        <f t="shared" si="6"/>
        <v>100</v>
      </c>
      <c r="AV16" s="91"/>
    </row>
    <row r="17" spans="1:48" x14ac:dyDescent="0.25">
      <c r="A17" s="25" t="s">
        <v>205</v>
      </c>
      <c r="B17" s="25" t="s">
        <v>206</v>
      </c>
      <c r="C17" s="26" t="s">
        <v>207</v>
      </c>
      <c r="D17" s="26" t="s">
        <v>254</v>
      </c>
      <c r="E17" s="26"/>
      <c r="F17" s="91">
        <f t="shared" si="0"/>
        <v>0</v>
      </c>
      <c r="G17" s="92"/>
      <c r="H17" s="93"/>
      <c r="I17" s="93"/>
      <c r="J17" s="93"/>
      <c r="K17" s="93"/>
      <c r="L17" s="94">
        <f t="shared" si="1"/>
        <v>100</v>
      </c>
      <c r="M17" s="91"/>
      <c r="N17" s="92"/>
      <c r="O17" s="93"/>
      <c r="P17" s="93"/>
      <c r="Q17" s="93"/>
      <c r="R17" s="93"/>
      <c r="S17" s="94">
        <f t="shared" si="2"/>
        <v>100</v>
      </c>
      <c r="T17" s="91"/>
      <c r="U17" s="92"/>
      <c r="V17" s="93"/>
      <c r="W17" s="93"/>
      <c r="X17" s="93"/>
      <c r="Y17" s="93"/>
      <c r="Z17" s="94">
        <f t="shared" si="3"/>
        <v>100</v>
      </c>
      <c r="AA17" s="91"/>
      <c r="AB17" s="92"/>
      <c r="AC17" s="93"/>
      <c r="AD17" s="93"/>
      <c r="AE17" s="93"/>
      <c r="AF17" s="93"/>
      <c r="AG17" s="94">
        <f t="shared" si="4"/>
        <v>100</v>
      </c>
      <c r="AH17" s="91"/>
      <c r="AI17" s="92"/>
      <c r="AJ17" s="93"/>
      <c r="AK17" s="93"/>
      <c r="AL17" s="93"/>
      <c r="AM17" s="93"/>
      <c r="AN17" s="94">
        <f t="shared" si="5"/>
        <v>100</v>
      </c>
      <c r="AO17" s="91"/>
      <c r="AP17" s="92"/>
      <c r="AQ17" s="93"/>
      <c r="AR17" s="93"/>
      <c r="AS17" s="93"/>
      <c r="AT17" s="93"/>
      <c r="AU17" s="94">
        <f t="shared" si="6"/>
        <v>100</v>
      </c>
      <c r="AV17" s="91"/>
    </row>
    <row r="18" spans="1:48" x14ac:dyDescent="0.25">
      <c r="A18" s="25" t="s">
        <v>269</v>
      </c>
      <c r="B18" s="25" t="s">
        <v>115</v>
      </c>
      <c r="C18" s="26" t="s">
        <v>270</v>
      </c>
      <c r="D18" s="26" t="s">
        <v>116</v>
      </c>
      <c r="E18" s="26"/>
      <c r="F18" s="91">
        <f t="shared" si="0"/>
        <v>16</v>
      </c>
      <c r="G18" s="92">
        <v>67.19</v>
      </c>
      <c r="H18" s="93">
        <v>0</v>
      </c>
      <c r="I18" s="93">
        <v>0</v>
      </c>
      <c r="J18" s="93">
        <v>0</v>
      </c>
      <c r="K18" s="93">
        <v>0</v>
      </c>
      <c r="L18" s="94">
        <f t="shared" si="1"/>
        <v>32.81</v>
      </c>
      <c r="M18" s="91">
        <v>16</v>
      </c>
      <c r="N18" s="92"/>
      <c r="O18" s="93"/>
      <c r="P18" s="93"/>
      <c r="Q18" s="93"/>
      <c r="R18" s="93"/>
      <c r="S18" s="94">
        <f t="shared" si="2"/>
        <v>100</v>
      </c>
      <c r="T18" s="91"/>
      <c r="U18" s="92"/>
      <c r="V18" s="93"/>
      <c r="W18" s="93"/>
      <c r="X18" s="93"/>
      <c r="Y18" s="93"/>
      <c r="Z18" s="94">
        <f t="shared" si="3"/>
        <v>100</v>
      </c>
      <c r="AA18" s="91"/>
      <c r="AB18" s="92"/>
      <c r="AC18" s="93"/>
      <c r="AD18" s="93"/>
      <c r="AE18" s="93"/>
      <c r="AF18" s="93"/>
      <c r="AG18" s="94">
        <f t="shared" si="4"/>
        <v>100</v>
      </c>
      <c r="AH18" s="91"/>
      <c r="AI18" s="92"/>
      <c r="AJ18" s="93"/>
      <c r="AK18" s="93"/>
      <c r="AL18" s="93"/>
      <c r="AM18" s="93"/>
      <c r="AN18" s="94">
        <f t="shared" si="5"/>
        <v>100</v>
      </c>
      <c r="AO18" s="91"/>
      <c r="AP18" s="92"/>
      <c r="AQ18" s="93"/>
      <c r="AR18" s="93"/>
      <c r="AS18" s="93"/>
      <c r="AT18" s="93"/>
      <c r="AU18" s="94">
        <f t="shared" si="6"/>
        <v>100</v>
      </c>
      <c r="AV18" s="91"/>
    </row>
    <row r="19" spans="1:48" x14ac:dyDescent="0.25">
      <c r="A19" s="25" t="s">
        <v>288</v>
      </c>
      <c r="B19" s="25" t="s">
        <v>289</v>
      </c>
      <c r="C19" s="26" t="s">
        <v>290</v>
      </c>
      <c r="D19" s="26" t="s">
        <v>291</v>
      </c>
      <c r="E19" s="26"/>
      <c r="F19" s="91">
        <f t="shared" si="0"/>
        <v>0</v>
      </c>
      <c r="G19" s="92">
        <v>77.81</v>
      </c>
      <c r="H19" s="93">
        <v>0</v>
      </c>
      <c r="I19" s="93">
        <v>0</v>
      </c>
      <c r="J19" s="93">
        <v>0</v>
      </c>
      <c r="K19" s="93">
        <v>3.2</v>
      </c>
      <c r="L19" s="94">
        <f t="shared" si="1"/>
        <v>25.389999999999997</v>
      </c>
      <c r="M19" s="96">
        <f t="shared" ref="M19:M22" si="7">T19+AA19+AH19+AO19+AV19+BC19</f>
        <v>0</v>
      </c>
      <c r="N19" s="92"/>
      <c r="O19" s="93"/>
      <c r="P19" s="93"/>
      <c r="Q19" s="93"/>
      <c r="R19" s="93"/>
      <c r="S19" s="94">
        <f t="shared" si="2"/>
        <v>100</v>
      </c>
      <c r="T19" s="91"/>
      <c r="U19" s="92"/>
      <c r="V19" s="93"/>
      <c r="W19" s="93"/>
      <c r="X19" s="93"/>
      <c r="Y19" s="93"/>
      <c r="Z19" s="94">
        <f t="shared" si="3"/>
        <v>100</v>
      </c>
      <c r="AA19" s="91"/>
      <c r="AB19" s="92"/>
      <c r="AC19" s="93"/>
      <c r="AD19" s="93"/>
      <c r="AE19" s="93"/>
      <c r="AF19" s="93"/>
      <c r="AG19" s="94">
        <f t="shared" si="4"/>
        <v>100</v>
      </c>
      <c r="AH19" s="91"/>
      <c r="AI19" s="92"/>
      <c r="AJ19" s="93"/>
      <c r="AK19" s="93"/>
      <c r="AL19" s="93"/>
      <c r="AM19" s="93"/>
      <c r="AN19" s="94">
        <f t="shared" si="5"/>
        <v>100</v>
      </c>
      <c r="AO19" s="91"/>
      <c r="AP19" s="92"/>
      <c r="AQ19" s="93"/>
      <c r="AR19" s="93"/>
      <c r="AS19" s="93"/>
      <c r="AT19" s="93"/>
      <c r="AU19" s="94">
        <f t="shared" si="6"/>
        <v>100</v>
      </c>
      <c r="AV19" s="91"/>
    </row>
    <row r="20" spans="1:48" x14ac:dyDescent="0.25">
      <c r="A20" s="25" t="s">
        <v>292</v>
      </c>
      <c r="B20" s="25" t="s">
        <v>293</v>
      </c>
      <c r="C20" s="26" t="s">
        <v>252</v>
      </c>
      <c r="D20" s="26" t="s">
        <v>294</v>
      </c>
      <c r="E20" s="26"/>
      <c r="F20" s="91">
        <f t="shared" si="0"/>
        <v>0</v>
      </c>
      <c r="G20" s="92">
        <v>72.19</v>
      </c>
      <c r="H20" s="93">
        <v>0</v>
      </c>
      <c r="I20" s="93">
        <v>0</v>
      </c>
      <c r="J20" s="93">
        <v>0</v>
      </c>
      <c r="K20" s="93">
        <v>0</v>
      </c>
      <c r="L20" s="94">
        <f t="shared" si="1"/>
        <v>27.810000000000002</v>
      </c>
      <c r="M20" s="96">
        <f t="shared" si="7"/>
        <v>0</v>
      </c>
      <c r="N20" s="92"/>
      <c r="O20" s="93"/>
      <c r="P20" s="93"/>
      <c r="Q20" s="93"/>
      <c r="R20" s="93"/>
      <c r="S20" s="94">
        <f t="shared" si="2"/>
        <v>100</v>
      </c>
      <c r="T20" s="91"/>
      <c r="U20" s="92"/>
      <c r="V20" s="93"/>
      <c r="W20" s="93"/>
      <c r="X20" s="93"/>
      <c r="Y20" s="93"/>
      <c r="Z20" s="94">
        <f t="shared" si="3"/>
        <v>100</v>
      </c>
      <c r="AA20" s="91"/>
      <c r="AB20" s="92"/>
      <c r="AC20" s="93"/>
      <c r="AD20" s="93"/>
      <c r="AE20" s="93"/>
      <c r="AF20" s="93"/>
      <c r="AG20" s="94">
        <f t="shared" si="4"/>
        <v>100</v>
      </c>
      <c r="AH20" s="91"/>
      <c r="AI20" s="92"/>
      <c r="AJ20" s="93"/>
      <c r="AK20" s="93"/>
      <c r="AL20" s="93"/>
      <c r="AM20" s="93"/>
      <c r="AN20" s="94">
        <f t="shared" si="5"/>
        <v>100</v>
      </c>
      <c r="AO20" s="91"/>
      <c r="AP20" s="92"/>
      <c r="AQ20" s="93"/>
      <c r="AR20" s="93"/>
      <c r="AS20" s="93"/>
      <c r="AT20" s="93"/>
      <c r="AU20" s="94">
        <f t="shared" si="6"/>
        <v>100</v>
      </c>
      <c r="AV20" s="91"/>
    </row>
    <row r="21" spans="1:48" x14ac:dyDescent="0.25">
      <c r="A21" s="25" t="s">
        <v>117</v>
      </c>
      <c r="B21" s="25" t="s">
        <v>293</v>
      </c>
      <c r="C21" s="26" t="s">
        <v>252</v>
      </c>
      <c r="D21" s="26" t="s">
        <v>295</v>
      </c>
      <c r="E21" s="26"/>
      <c r="F21" s="91">
        <f t="shared" si="0"/>
        <v>0</v>
      </c>
      <c r="G21" s="92">
        <v>70.94</v>
      </c>
      <c r="H21" s="93">
        <v>40</v>
      </c>
      <c r="I21" s="93">
        <v>4.8</v>
      </c>
      <c r="J21" s="93">
        <v>8</v>
      </c>
      <c r="K21" s="93">
        <v>5.2</v>
      </c>
      <c r="L21" s="94">
        <f t="shared" si="1"/>
        <v>87.06</v>
      </c>
      <c r="M21" s="96">
        <f t="shared" si="7"/>
        <v>0</v>
      </c>
      <c r="N21" s="92"/>
      <c r="O21" s="93"/>
      <c r="P21" s="93"/>
      <c r="Q21" s="93"/>
      <c r="R21" s="93"/>
      <c r="S21" s="94">
        <f t="shared" si="2"/>
        <v>100</v>
      </c>
      <c r="T21" s="91"/>
      <c r="U21" s="92"/>
      <c r="V21" s="93"/>
      <c r="W21" s="93"/>
      <c r="X21" s="93"/>
      <c r="Y21" s="93"/>
      <c r="Z21" s="94">
        <f t="shared" si="3"/>
        <v>100</v>
      </c>
      <c r="AA21" s="91"/>
      <c r="AB21" s="92"/>
      <c r="AC21" s="93"/>
      <c r="AD21" s="93"/>
      <c r="AE21" s="93"/>
      <c r="AF21" s="93"/>
      <c r="AG21" s="94">
        <f t="shared" si="4"/>
        <v>100</v>
      </c>
      <c r="AH21" s="91"/>
      <c r="AI21" s="92"/>
      <c r="AJ21" s="93"/>
      <c r="AK21" s="93"/>
      <c r="AL21" s="93"/>
      <c r="AM21" s="93"/>
      <c r="AN21" s="94">
        <f t="shared" si="5"/>
        <v>100</v>
      </c>
      <c r="AO21" s="91"/>
      <c r="AP21" s="92"/>
      <c r="AQ21" s="93"/>
      <c r="AR21" s="93"/>
      <c r="AS21" s="93"/>
      <c r="AT21" s="93"/>
      <c r="AU21" s="94">
        <f t="shared" si="6"/>
        <v>100</v>
      </c>
      <c r="AV21" s="91"/>
    </row>
    <row r="22" spans="1:48" x14ac:dyDescent="0.25">
      <c r="A22" s="25" t="s">
        <v>296</v>
      </c>
      <c r="B22" s="25" t="s">
        <v>297</v>
      </c>
      <c r="C22" s="26"/>
      <c r="D22" s="26" t="s">
        <v>298</v>
      </c>
      <c r="E22" s="26"/>
      <c r="F22" s="91">
        <f t="shared" si="0"/>
        <v>0</v>
      </c>
      <c r="G22" s="92">
        <v>66.56</v>
      </c>
      <c r="H22" s="93">
        <v>0</v>
      </c>
      <c r="I22" s="93">
        <v>83.2</v>
      </c>
      <c r="J22" s="93">
        <v>8</v>
      </c>
      <c r="K22" s="93">
        <v>0</v>
      </c>
      <c r="L22" s="94">
        <f t="shared" si="1"/>
        <v>124.64</v>
      </c>
      <c r="M22" s="96">
        <f t="shared" si="7"/>
        <v>0</v>
      </c>
      <c r="N22" s="92"/>
      <c r="O22" s="93"/>
      <c r="P22" s="93"/>
      <c r="Q22" s="93"/>
      <c r="R22" s="93"/>
      <c r="S22" s="94">
        <f t="shared" si="2"/>
        <v>100</v>
      </c>
      <c r="T22" s="91"/>
      <c r="U22" s="92"/>
      <c r="V22" s="93"/>
      <c r="W22" s="93"/>
      <c r="X22" s="93"/>
      <c r="Y22" s="93"/>
      <c r="Z22" s="94">
        <f t="shared" si="3"/>
        <v>100</v>
      </c>
      <c r="AA22" s="91"/>
      <c r="AB22" s="92"/>
      <c r="AC22" s="93"/>
      <c r="AD22" s="93"/>
      <c r="AE22" s="93"/>
      <c r="AF22" s="93"/>
      <c r="AG22" s="94">
        <f t="shared" si="4"/>
        <v>100</v>
      </c>
      <c r="AH22" s="91"/>
      <c r="AI22" s="92"/>
      <c r="AJ22" s="93"/>
      <c r="AK22" s="93"/>
      <c r="AL22" s="93"/>
      <c r="AM22" s="93"/>
      <c r="AN22" s="94">
        <f t="shared" si="5"/>
        <v>100</v>
      </c>
      <c r="AO22" s="91"/>
      <c r="AP22" s="92"/>
      <c r="AQ22" s="93"/>
      <c r="AR22" s="93"/>
      <c r="AS22" s="93"/>
      <c r="AT22" s="93"/>
      <c r="AU22" s="94">
        <f t="shared" si="6"/>
        <v>100</v>
      </c>
      <c r="AV22" s="91"/>
    </row>
    <row r="23" spans="1:48" x14ac:dyDescent="0.25">
      <c r="A23" s="25" t="s">
        <v>310</v>
      </c>
      <c r="B23" s="25" t="s">
        <v>311</v>
      </c>
      <c r="C23" s="26" t="s">
        <v>126</v>
      </c>
      <c r="D23" s="26" t="s">
        <v>312</v>
      </c>
      <c r="E23" s="26"/>
      <c r="F23" s="91">
        <f>M23+T23+AA23+AH23+AO23+AV23</f>
        <v>0</v>
      </c>
      <c r="G23" s="92"/>
      <c r="H23" s="93"/>
      <c r="I23" s="93"/>
      <c r="J23" s="93"/>
      <c r="K23" s="93"/>
      <c r="L23" s="94">
        <f t="shared" si="1"/>
        <v>100</v>
      </c>
      <c r="M23" s="96"/>
      <c r="N23" s="92"/>
      <c r="O23" s="93"/>
      <c r="P23" s="93"/>
      <c r="Q23" s="93"/>
      <c r="R23" s="93"/>
      <c r="S23" s="94">
        <f t="shared" ref="S23:S32" si="8">100-N23+(O23+P23+Q23+R23)</f>
        <v>100</v>
      </c>
      <c r="T23" s="96"/>
      <c r="U23" s="92"/>
      <c r="V23" s="93"/>
      <c r="W23" s="93"/>
      <c r="X23" s="93"/>
      <c r="Y23" s="93"/>
      <c r="Z23" s="94">
        <f t="shared" si="3"/>
        <v>100</v>
      </c>
      <c r="AA23" s="96"/>
      <c r="AB23" s="92"/>
      <c r="AC23" s="93"/>
      <c r="AD23" s="93"/>
      <c r="AE23" s="93"/>
      <c r="AF23" s="93"/>
      <c r="AG23" s="94">
        <f t="shared" si="4"/>
        <v>100</v>
      </c>
      <c r="AH23" s="96"/>
      <c r="AI23" s="92"/>
      <c r="AJ23" s="93"/>
      <c r="AK23" s="93"/>
      <c r="AL23" s="93"/>
      <c r="AM23" s="93"/>
      <c r="AN23" s="94">
        <f t="shared" si="5"/>
        <v>100</v>
      </c>
      <c r="AO23" s="96"/>
      <c r="AP23" s="92"/>
      <c r="AQ23" s="93"/>
      <c r="AR23" s="93"/>
      <c r="AS23" s="93"/>
      <c r="AT23" s="93"/>
      <c r="AU23" s="94">
        <f t="shared" si="6"/>
        <v>100</v>
      </c>
      <c r="AV23" s="96"/>
    </row>
    <row r="24" spans="1:48" x14ac:dyDescent="0.25">
      <c r="A24" s="25" t="s">
        <v>292</v>
      </c>
      <c r="B24" s="25" t="s">
        <v>293</v>
      </c>
      <c r="C24" s="26" t="s">
        <v>252</v>
      </c>
      <c r="D24" s="26" t="s">
        <v>322</v>
      </c>
      <c r="E24" s="26"/>
      <c r="F24" s="91">
        <f>M24+T24+AA24+AH24+AO24+AV24</f>
        <v>0</v>
      </c>
      <c r="G24" s="92"/>
      <c r="H24" s="93"/>
      <c r="I24" s="93"/>
      <c r="J24" s="93"/>
      <c r="K24" s="93"/>
      <c r="L24" s="94">
        <f>100-G24+(H24+I24+J24+K24)</f>
        <v>100</v>
      </c>
      <c r="M24" s="96"/>
      <c r="N24" s="92"/>
      <c r="O24" s="93"/>
      <c r="P24" s="93"/>
      <c r="Q24" s="93"/>
      <c r="R24" s="93"/>
      <c r="S24" s="94">
        <f>100-N24+(O24+P24+Q24+R24)</f>
        <v>100</v>
      </c>
      <c r="T24" s="96"/>
      <c r="U24" s="92"/>
      <c r="V24" s="93"/>
      <c r="W24" s="93"/>
      <c r="X24" s="93"/>
      <c r="Y24" s="93"/>
      <c r="Z24" s="94">
        <f>100-U24+(V24+W24+X24+Y24)</f>
        <v>100</v>
      </c>
      <c r="AA24" s="96"/>
      <c r="AB24" s="92"/>
      <c r="AC24" s="93"/>
      <c r="AD24" s="93"/>
      <c r="AE24" s="93"/>
      <c r="AF24" s="93"/>
      <c r="AG24" s="94">
        <f>100-AB24+(AC24+AD24+AE24+AF24)</f>
        <v>100</v>
      </c>
      <c r="AH24" s="96"/>
      <c r="AI24" s="92"/>
      <c r="AJ24" s="93"/>
      <c r="AK24" s="93"/>
      <c r="AL24" s="93"/>
      <c r="AM24" s="93"/>
      <c r="AN24" s="94">
        <f>100-AI24+(AJ24+AK24+AL24+AM24)</f>
        <v>100</v>
      </c>
      <c r="AO24" s="96"/>
      <c r="AP24" s="92"/>
      <c r="AQ24" s="93"/>
      <c r="AR24" s="93"/>
      <c r="AS24" s="93"/>
      <c r="AT24" s="93"/>
      <c r="AU24" s="94">
        <f>100-AP24+(AQ24+AR24+AS24+AT24)</f>
        <v>100</v>
      </c>
      <c r="AV24" s="96"/>
    </row>
    <row r="25" spans="1:48" x14ac:dyDescent="0.25">
      <c r="A25" s="25" t="s">
        <v>356</v>
      </c>
      <c r="B25" s="25" t="s">
        <v>357</v>
      </c>
      <c r="C25" s="26" t="s">
        <v>252</v>
      </c>
      <c r="D25" s="26" t="s">
        <v>358</v>
      </c>
      <c r="E25" s="26"/>
      <c r="F25" s="91">
        <f>M25+T25+AA25+AH25+AO25+AV25</f>
        <v>0</v>
      </c>
      <c r="G25" s="92"/>
      <c r="H25" s="93"/>
      <c r="I25" s="93"/>
      <c r="J25" s="93"/>
      <c r="K25" s="93"/>
      <c r="L25" s="94">
        <f>100-G25+(H25+I25+J25+K25)</f>
        <v>100</v>
      </c>
      <c r="M25" s="96"/>
      <c r="N25" s="92"/>
      <c r="O25" s="93"/>
      <c r="P25" s="93"/>
      <c r="Q25" s="93"/>
      <c r="R25" s="93"/>
      <c r="S25" s="94">
        <f>100-N25+(O25+P25+Q25+R25)</f>
        <v>100</v>
      </c>
      <c r="T25" s="96"/>
      <c r="U25" s="92"/>
      <c r="V25" s="93"/>
      <c r="W25" s="93"/>
      <c r="X25" s="93"/>
      <c r="Y25" s="93"/>
      <c r="Z25" s="94">
        <f>100-U25+(V25+W25+X25+Y25)</f>
        <v>100</v>
      </c>
      <c r="AA25" s="96"/>
      <c r="AB25" s="92"/>
      <c r="AC25" s="93"/>
      <c r="AD25" s="93"/>
      <c r="AE25" s="93"/>
      <c r="AF25" s="93"/>
      <c r="AG25" s="94">
        <f>100-AB25+(AC25+AD25+AE25+AF25)</f>
        <v>100</v>
      </c>
      <c r="AH25" s="96"/>
      <c r="AI25" s="92"/>
      <c r="AJ25" s="93"/>
      <c r="AK25" s="93"/>
      <c r="AL25" s="93"/>
      <c r="AM25" s="93"/>
      <c r="AN25" s="94">
        <f>100-AI25+(AJ25+AK25+AL25+AM25)</f>
        <v>100</v>
      </c>
      <c r="AO25" s="96"/>
      <c r="AP25" s="92"/>
      <c r="AQ25" s="93"/>
      <c r="AR25" s="93"/>
      <c r="AS25" s="93"/>
      <c r="AT25" s="93"/>
      <c r="AU25" s="94">
        <f>100-AP25+(AQ25+AR25+AS25+AT25)</f>
        <v>100</v>
      </c>
      <c r="AV25" s="96"/>
    </row>
    <row r="26" spans="1:48" x14ac:dyDescent="0.25">
      <c r="A26" s="25" t="s">
        <v>359</v>
      </c>
      <c r="B26" s="25" t="s">
        <v>357</v>
      </c>
      <c r="C26" s="26" t="s">
        <v>252</v>
      </c>
      <c r="D26" s="26" t="s">
        <v>389</v>
      </c>
      <c r="E26" s="26"/>
      <c r="F26" s="91">
        <f>M26+T26+AA26+AH26+AO26+AV26</f>
        <v>0</v>
      </c>
      <c r="G26" s="92"/>
      <c r="H26" s="93"/>
      <c r="I26" s="93"/>
      <c r="J26" s="93"/>
      <c r="K26" s="93"/>
      <c r="L26" s="94">
        <f>100-G26+(H26+I26+J26+K26)</f>
        <v>100</v>
      </c>
      <c r="M26" s="96"/>
      <c r="N26" s="92"/>
      <c r="O26" s="93"/>
      <c r="P26" s="93"/>
      <c r="Q26" s="93"/>
      <c r="R26" s="93"/>
      <c r="S26" s="94">
        <f>100-N26+(O26+P26+Q26+R26)</f>
        <v>100</v>
      </c>
      <c r="T26" s="96"/>
      <c r="U26" s="92"/>
      <c r="V26" s="93"/>
      <c r="W26" s="93"/>
      <c r="X26" s="93"/>
      <c r="Y26" s="93"/>
      <c r="Z26" s="94">
        <f>100-U26+(V26+W26+X26+Y26)</f>
        <v>100</v>
      </c>
      <c r="AA26" s="96"/>
      <c r="AB26" s="92"/>
      <c r="AC26" s="93"/>
      <c r="AD26" s="93"/>
      <c r="AE26" s="93"/>
      <c r="AF26" s="93"/>
      <c r="AG26" s="94">
        <f>100-AB26+(AC26+AD26+AE26+AF26)</f>
        <v>100</v>
      </c>
      <c r="AH26" s="96"/>
      <c r="AI26" s="92"/>
      <c r="AJ26" s="93"/>
      <c r="AK26" s="93"/>
      <c r="AL26" s="93"/>
      <c r="AM26" s="93"/>
      <c r="AN26" s="94">
        <f>100-AI26+(AJ26+AK26+AL26+AM26)</f>
        <v>100</v>
      </c>
      <c r="AO26" s="96"/>
      <c r="AP26" s="92"/>
      <c r="AQ26" s="93"/>
      <c r="AR26" s="93"/>
      <c r="AS26" s="93"/>
      <c r="AT26" s="93"/>
      <c r="AU26" s="94">
        <f>100-AP26+(AQ26+AR26+AS26+AT26)</f>
        <v>100</v>
      </c>
      <c r="AV26" s="96"/>
    </row>
    <row r="27" spans="1:48" x14ac:dyDescent="0.25">
      <c r="A27" s="25" t="s">
        <v>117</v>
      </c>
      <c r="B27" s="25" t="s">
        <v>293</v>
      </c>
      <c r="C27" s="26" t="s">
        <v>252</v>
      </c>
      <c r="D27" s="26" t="s">
        <v>323</v>
      </c>
      <c r="E27" s="26"/>
      <c r="F27" s="91">
        <f t="shared" si="0"/>
        <v>0</v>
      </c>
      <c r="G27" s="92"/>
      <c r="H27" s="93"/>
      <c r="I27" s="93"/>
      <c r="J27" s="93"/>
      <c r="K27" s="93"/>
      <c r="L27" s="94">
        <f t="shared" si="1"/>
        <v>100</v>
      </c>
      <c r="M27" s="91"/>
      <c r="N27" s="92"/>
      <c r="O27" s="93"/>
      <c r="P27" s="93"/>
      <c r="Q27" s="93"/>
      <c r="R27" s="93"/>
      <c r="S27" s="94">
        <f t="shared" si="8"/>
        <v>100</v>
      </c>
      <c r="T27" s="91"/>
      <c r="U27" s="93"/>
      <c r="V27" s="93"/>
      <c r="W27" s="93"/>
      <c r="X27" s="93"/>
      <c r="Y27" s="93"/>
      <c r="Z27" s="94">
        <f t="shared" si="3"/>
        <v>100</v>
      </c>
      <c r="AA27" s="91"/>
      <c r="AB27" s="93"/>
      <c r="AC27" s="93"/>
      <c r="AD27" s="93"/>
      <c r="AE27" s="93"/>
      <c r="AF27" s="93"/>
      <c r="AG27" s="94">
        <f t="shared" si="4"/>
        <v>100</v>
      </c>
      <c r="AH27" s="91"/>
      <c r="AI27" s="93"/>
      <c r="AJ27" s="93"/>
      <c r="AK27" s="93"/>
      <c r="AL27" s="93"/>
      <c r="AM27" s="93"/>
      <c r="AN27" s="94">
        <f t="shared" si="5"/>
        <v>100</v>
      </c>
      <c r="AO27" s="91"/>
      <c r="AP27" s="93"/>
      <c r="AQ27" s="93"/>
      <c r="AR27" s="93"/>
      <c r="AS27" s="93"/>
      <c r="AT27" s="93"/>
      <c r="AU27" s="94">
        <f t="shared" si="6"/>
        <v>100</v>
      </c>
      <c r="AV27" s="91"/>
    </row>
    <row r="28" spans="1:48" x14ac:dyDescent="0.25">
      <c r="A28" s="25" t="s">
        <v>327</v>
      </c>
      <c r="B28" s="25" t="s">
        <v>289</v>
      </c>
      <c r="C28" s="26" t="s">
        <v>290</v>
      </c>
      <c r="D28" s="26" t="s">
        <v>328</v>
      </c>
      <c r="E28" s="26"/>
      <c r="F28" s="91">
        <f t="shared" si="0"/>
        <v>0</v>
      </c>
      <c r="G28" s="92"/>
      <c r="H28" s="93"/>
      <c r="I28" s="93"/>
      <c r="J28" s="93"/>
      <c r="K28" s="93"/>
      <c r="L28" s="94">
        <f t="shared" si="1"/>
        <v>100</v>
      </c>
      <c r="M28" s="91"/>
      <c r="N28" s="92"/>
      <c r="O28" s="93"/>
      <c r="P28" s="93"/>
      <c r="Q28" s="93"/>
      <c r="R28" s="93"/>
      <c r="S28" s="94">
        <f t="shared" si="8"/>
        <v>100</v>
      </c>
      <c r="T28" s="91"/>
      <c r="U28" s="93"/>
      <c r="V28" s="93"/>
      <c r="W28" s="93"/>
      <c r="X28" s="93"/>
      <c r="Y28" s="93"/>
      <c r="Z28" s="94">
        <f t="shared" si="3"/>
        <v>100</v>
      </c>
      <c r="AA28" s="91"/>
      <c r="AB28" s="93"/>
      <c r="AC28" s="93"/>
      <c r="AD28" s="93"/>
      <c r="AE28" s="93"/>
      <c r="AF28" s="93"/>
      <c r="AG28" s="94">
        <f t="shared" si="4"/>
        <v>100</v>
      </c>
      <c r="AH28" s="91"/>
      <c r="AI28" s="93"/>
      <c r="AJ28" s="93"/>
      <c r="AK28" s="93"/>
      <c r="AL28" s="93"/>
      <c r="AM28" s="93"/>
      <c r="AN28" s="94">
        <f t="shared" si="5"/>
        <v>100</v>
      </c>
      <c r="AO28" s="91"/>
      <c r="AP28" s="93"/>
      <c r="AQ28" s="93"/>
      <c r="AR28" s="93"/>
      <c r="AS28" s="93"/>
      <c r="AT28" s="93"/>
      <c r="AU28" s="94">
        <f t="shared" si="6"/>
        <v>100</v>
      </c>
      <c r="AV28" s="91"/>
    </row>
    <row r="29" spans="1:48" x14ac:dyDescent="0.25">
      <c r="A29" s="25" t="s">
        <v>288</v>
      </c>
      <c r="B29" s="25" t="s">
        <v>289</v>
      </c>
      <c r="C29" s="26" t="s">
        <v>290</v>
      </c>
      <c r="D29" s="26" t="s">
        <v>351</v>
      </c>
      <c r="E29" s="26"/>
      <c r="F29" s="91">
        <f t="shared" si="0"/>
        <v>0</v>
      </c>
      <c r="G29" s="92"/>
      <c r="H29" s="93"/>
      <c r="I29" s="93"/>
      <c r="J29" s="93"/>
      <c r="K29" s="93"/>
      <c r="L29" s="94">
        <f t="shared" si="1"/>
        <v>100</v>
      </c>
      <c r="M29" s="91"/>
      <c r="N29" s="92"/>
      <c r="O29" s="93"/>
      <c r="P29" s="93"/>
      <c r="Q29" s="93"/>
      <c r="R29" s="93"/>
      <c r="S29" s="94">
        <f t="shared" si="8"/>
        <v>100</v>
      </c>
      <c r="T29" s="91"/>
      <c r="U29" s="93"/>
      <c r="V29" s="93"/>
      <c r="W29" s="93"/>
      <c r="X29" s="93"/>
      <c r="Y29" s="93"/>
      <c r="Z29" s="94">
        <f t="shared" si="3"/>
        <v>100</v>
      </c>
      <c r="AA29" s="91"/>
      <c r="AB29" s="93"/>
      <c r="AC29" s="93"/>
      <c r="AD29" s="93"/>
      <c r="AE29" s="93"/>
      <c r="AF29" s="93"/>
      <c r="AG29" s="94">
        <f t="shared" si="4"/>
        <v>100</v>
      </c>
      <c r="AH29" s="91"/>
      <c r="AI29" s="93"/>
      <c r="AJ29" s="93"/>
      <c r="AK29" s="93"/>
      <c r="AL29" s="93"/>
      <c r="AM29" s="93"/>
      <c r="AN29" s="94">
        <f t="shared" si="5"/>
        <v>100</v>
      </c>
      <c r="AO29" s="91"/>
      <c r="AP29" s="93"/>
      <c r="AQ29" s="93"/>
      <c r="AR29" s="93"/>
      <c r="AS29" s="93"/>
      <c r="AT29" s="93"/>
      <c r="AU29" s="94">
        <f t="shared" si="6"/>
        <v>100</v>
      </c>
      <c r="AV29" s="91"/>
    </row>
    <row r="30" spans="1:48" x14ac:dyDescent="0.25">
      <c r="A30" s="28" t="s">
        <v>117</v>
      </c>
      <c r="B30" s="28" t="s">
        <v>293</v>
      </c>
      <c r="C30" s="29" t="s">
        <v>252</v>
      </c>
      <c r="D30" s="29" t="s">
        <v>352</v>
      </c>
      <c r="E30" s="29"/>
      <c r="F30" s="96">
        <f t="shared" si="0"/>
        <v>0</v>
      </c>
      <c r="G30" s="156"/>
      <c r="H30" s="157"/>
      <c r="I30" s="157"/>
      <c r="J30" s="157"/>
      <c r="K30" s="157"/>
      <c r="L30" s="158">
        <f t="shared" si="1"/>
        <v>100</v>
      </c>
      <c r="M30" s="96"/>
      <c r="N30" s="156"/>
      <c r="O30" s="157"/>
      <c r="P30" s="157"/>
      <c r="Q30" s="157"/>
      <c r="R30" s="157"/>
      <c r="S30" s="158">
        <f t="shared" si="8"/>
        <v>100</v>
      </c>
      <c r="T30" s="96"/>
      <c r="U30" s="157"/>
      <c r="V30" s="157"/>
      <c r="W30" s="157"/>
      <c r="X30" s="157"/>
      <c r="Y30" s="157"/>
      <c r="Z30" s="158">
        <f t="shared" si="3"/>
        <v>100</v>
      </c>
      <c r="AA30" s="96"/>
      <c r="AB30" s="157"/>
      <c r="AC30" s="157"/>
      <c r="AD30" s="157"/>
      <c r="AE30" s="157"/>
      <c r="AF30" s="157"/>
      <c r="AG30" s="158">
        <f t="shared" si="4"/>
        <v>100</v>
      </c>
      <c r="AH30" s="96"/>
      <c r="AI30" s="157"/>
      <c r="AJ30" s="157"/>
      <c r="AK30" s="157"/>
      <c r="AL30" s="157"/>
      <c r="AM30" s="157"/>
      <c r="AN30" s="158">
        <f t="shared" si="5"/>
        <v>100</v>
      </c>
      <c r="AO30" s="96"/>
      <c r="AP30" s="157"/>
      <c r="AQ30" s="157"/>
      <c r="AR30" s="157"/>
      <c r="AS30" s="157"/>
      <c r="AT30" s="157"/>
      <c r="AU30" s="158">
        <f t="shared" si="6"/>
        <v>100</v>
      </c>
      <c r="AV30" s="96"/>
    </row>
    <row r="31" spans="1:48" x14ac:dyDescent="0.25">
      <c r="A31" s="25" t="s">
        <v>151</v>
      </c>
      <c r="B31" s="25" t="s">
        <v>152</v>
      </c>
      <c r="C31" s="25" t="s">
        <v>140</v>
      </c>
      <c r="D31" s="25" t="s">
        <v>153</v>
      </c>
      <c r="E31" s="25"/>
      <c r="F31" s="96">
        <f t="shared" si="0"/>
        <v>0</v>
      </c>
      <c r="G31" s="93"/>
      <c r="H31" s="93"/>
      <c r="I31" s="93"/>
      <c r="J31" s="93"/>
      <c r="K31" s="93"/>
      <c r="L31" s="158">
        <f t="shared" si="1"/>
        <v>100</v>
      </c>
      <c r="M31" s="91"/>
      <c r="N31" s="92"/>
      <c r="O31" s="93"/>
      <c r="P31" s="93"/>
      <c r="Q31" s="93"/>
      <c r="R31" s="93"/>
      <c r="S31" s="158">
        <f t="shared" si="8"/>
        <v>100</v>
      </c>
      <c r="T31" s="91"/>
      <c r="U31" s="93"/>
      <c r="V31" s="93"/>
      <c r="W31" s="93"/>
      <c r="X31" s="93"/>
      <c r="Y31" s="93"/>
      <c r="Z31" s="158">
        <f t="shared" si="3"/>
        <v>100</v>
      </c>
      <c r="AA31" s="91"/>
      <c r="AB31" s="93"/>
      <c r="AC31" s="93"/>
      <c r="AD31" s="93"/>
      <c r="AE31" s="93"/>
      <c r="AF31" s="93"/>
      <c r="AG31" s="158">
        <f t="shared" si="4"/>
        <v>100</v>
      </c>
      <c r="AH31" s="91"/>
      <c r="AI31" s="93"/>
      <c r="AJ31" s="93"/>
      <c r="AK31" s="93"/>
      <c r="AL31" s="93"/>
      <c r="AM31" s="93"/>
      <c r="AN31" s="158">
        <f t="shared" si="5"/>
        <v>100</v>
      </c>
      <c r="AO31" s="91"/>
      <c r="AP31" s="93"/>
      <c r="AQ31" s="93"/>
      <c r="AR31" s="93"/>
      <c r="AS31" s="93"/>
      <c r="AT31" s="93"/>
      <c r="AU31" s="158">
        <f t="shared" si="6"/>
        <v>100</v>
      </c>
      <c r="AV31" s="91"/>
    </row>
    <row r="32" spans="1:48" ht="16.5" thickBot="1" x14ac:dyDescent="0.3">
      <c r="A32" s="25" t="s">
        <v>185</v>
      </c>
      <c r="B32" s="25" t="s">
        <v>426</v>
      </c>
      <c r="C32" s="25" t="s">
        <v>126</v>
      </c>
      <c r="D32" s="25" t="s">
        <v>427</v>
      </c>
      <c r="E32" s="26"/>
      <c r="F32" s="97">
        <f t="shared" si="0"/>
        <v>0</v>
      </c>
      <c r="G32" s="92"/>
      <c r="H32" s="93"/>
      <c r="I32" s="93"/>
      <c r="J32" s="93"/>
      <c r="K32" s="93"/>
      <c r="L32" s="160">
        <f t="shared" si="1"/>
        <v>100</v>
      </c>
      <c r="M32" s="97"/>
      <c r="N32" s="92"/>
      <c r="O32" s="93"/>
      <c r="P32" s="93"/>
      <c r="Q32" s="93"/>
      <c r="R32" s="93"/>
      <c r="S32" s="160">
        <f t="shared" si="8"/>
        <v>100</v>
      </c>
      <c r="T32" s="97"/>
      <c r="U32" s="93"/>
      <c r="V32" s="93"/>
      <c r="W32" s="93"/>
      <c r="X32" s="93"/>
      <c r="Y32" s="93"/>
      <c r="Z32" s="160">
        <f t="shared" si="3"/>
        <v>100</v>
      </c>
      <c r="AA32" s="97"/>
      <c r="AB32" s="93"/>
      <c r="AC32" s="93"/>
      <c r="AD32" s="93"/>
      <c r="AE32" s="93"/>
      <c r="AF32" s="93"/>
      <c r="AG32" s="160">
        <f t="shared" si="4"/>
        <v>100</v>
      </c>
      <c r="AH32" s="97"/>
      <c r="AI32" s="93"/>
      <c r="AJ32" s="93"/>
      <c r="AK32" s="93"/>
      <c r="AL32" s="93"/>
      <c r="AM32" s="93"/>
      <c r="AN32" s="160">
        <f t="shared" si="5"/>
        <v>100</v>
      </c>
      <c r="AO32" s="97"/>
      <c r="AP32" s="93"/>
      <c r="AQ32" s="93"/>
      <c r="AR32" s="93"/>
      <c r="AS32" s="93"/>
      <c r="AT32" s="93"/>
      <c r="AU32" s="160">
        <f t="shared" si="6"/>
        <v>100</v>
      </c>
      <c r="AV32" s="97"/>
    </row>
    <row r="33" spans="1:48" x14ac:dyDescent="0.25">
      <c r="A33" s="35"/>
      <c r="B33" s="35"/>
      <c r="C33" s="35"/>
      <c r="D33" s="35"/>
      <c r="E33" s="35"/>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row>
    <row r="34" spans="1:48" x14ac:dyDescent="0.25">
      <c r="A34" s="35"/>
      <c r="B34" s="35"/>
      <c r="C34" s="35"/>
      <c r="D34" s="35"/>
      <c r="E34" s="35"/>
      <c r="F34" s="8"/>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row>
    <row r="35" spans="1:48" ht="16.5" thickBot="1" x14ac:dyDescent="0.3">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row>
    <row r="36" spans="1:48" ht="47.25" x14ac:dyDescent="0.25">
      <c r="A36" s="213" t="s">
        <v>37</v>
      </c>
      <c r="B36" s="214"/>
      <c r="C36" s="214"/>
      <c r="D36" s="214"/>
      <c r="E36" s="241"/>
      <c r="F36" s="142" t="s">
        <v>4</v>
      </c>
      <c r="G36" s="37" t="s">
        <v>31</v>
      </c>
      <c r="H36" s="36" t="s">
        <v>32</v>
      </c>
      <c r="I36" s="36" t="s">
        <v>33</v>
      </c>
      <c r="J36" s="36" t="s">
        <v>34</v>
      </c>
      <c r="K36" s="59" t="s">
        <v>35</v>
      </c>
      <c r="L36" s="60" t="s">
        <v>36</v>
      </c>
      <c r="M36" s="12" t="s">
        <v>9</v>
      </c>
      <c r="N36" s="37" t="s">
        <v>31</v>
      </c>
      <c r="O36" s="36" t="s">
        <v>32</v>
      </c>
      <c r="P36" s="36" t="s">
        <v>33</v>
      </c>
      <c r="Q36" s="36" t="s">
        <v>34</v>
      </c>
      <c r="R36" s="59" t="s">
        <v>35</v>
      </c>
      <c r="S36" s="60" t="s">
        <v>36</v>
      </c>
      <c r="T36" s="12" t="s">
        <v>9</v>
      </c>
      <c r="U36" s="37" t="s">
        <v>31</v>
      </c>
      <c r="V36" s="36" t="s">
        <v>32</v>
      </c>
      <c r="W36" s="36" t="s">
        <v>33</v>
      </c>
      <c r="X36" s="36" t="s">
        <v>34</v>
      </c>
      <c r="Y36" s="59" t="s">
        <v>35</v>
      </c>
      <c r="Z36" s="60" t="s">
        <v>36</v>
      </c>
      <c r="AA36" s="12" t="s">
        <v>9</v>
      </c>
      <c r="AB36" s="37" t="s">
        <v>31</v>
      </c>
      <c r="AC36" s="36" t="s">
        <v>32</v>
      </c>
      <c r="AD36" s="36" t="s">
        <v>33</v>
      </c>
      <c r="AE36" s="36" t="s">
        <v>34</v>
      </c>
      <c r="AF36" s="59" t="s">
        <v>35</v>
      </c>
      <c r="AG36" s="60" t="s">
        <v>36</v>
      </c>
      <c r="AH36" s="12" t="s">
        <v>9</v>
      </c>
      <c r="AI36" s="37" t="s">
        <v>31</v>
      </c>
      <c r="AJ36" s="36" t="s">
        <v>32</v>
      </c>
      <c r="AK36" s="36" t="s">
        <v>33</v>
      </c>
      <c r="AL36" s="36" t="s">
        <v>34</v>
      </c>
      <c r="AM36" s="59" t="s">
        <v>35</v>
      </c>
      <c r="AN36" s="60" t="s">
        <v>36</v>
      </c>
      <c r="AO36" s="12" t="s">
        <v>9</v>
      </c>
      <c r="AP36" s="37" t="s">
        <v>31</v>
      </c>
      <c r="AQ36" s="36" t="s">
        <v>32</v>
      </c>
      <c r="AR36" s="36" t="s">
        <v>33</v>
      </c>
      <c r="AS36" s="36" t="s">
        <v>34</v>
      </c>
      <c r="AT36" s="59" t="s">
        <v>35</v>
      </c>
      <c r="AU36" s="60" t="s">
        <v>36</v>
      </c>
      <c r="AV36" s="12" t="s">
        <v>9</v>
      </c>
    </row>
    <row r="37" spans="1:48" x14ac:dyDescent="0.25">
      <c r="A37" s="18" t="s">
        <v>11</v>
      </c>
      <c r="B37" s="18" t="s">
        <v>12</v>
      </c>
      <c r="C37" s="19" t="s">
        <v>13</v>
      </c>
      <c r="D37" s="18" t="s">
        <v>14</v>
      </c>
      <c r="E37" s="45" t="s">
        <v>61</v>
      </c>
      <c r="F37" s="61"/>
      <c r="G37" s="56"/>
      <c r="H37" s="57"/>
      <c r="I37" s="57"/>
      <c r="J37" s="57"/>
      <c r="K37" s="57"/>
      <c r="L37" s="58"/>
      <c r="M37" s="10"/>
      <c r="N37" s="56"/>
      <c r="O37" s="57"/>
      <c r="P37" s="57"/>
      <c r="Q37" s="57"/>
      <c r="R37" s="57"/>
      <c r="S37" s="58"/>
      <c r="T37" s="10"/>
      <c r="U37" s="56"/>
      <c r="V37" s="57"/>
      <c r="W37" s="57"/>
      <c r="X37" s="57"/>
      <c r="Y37" s="57"/>
      <c r="Z37" s="58"/>
      <c r="AA37" s="10"/>
      <c r="AB37" s="56"/>
      <c r="AC37" s="57"/>
      <c r="AD37" s="57"/>
      <c r="AE37" s="57"/>
      <c r="AF37" s="57"/>
      <c r="AG37" s="58"/>
      <c r="AH37" s="10"/>
      <c r="AI37" s="56"/>
      <c r="AJ37" s="57"/>
      <c r="AK37" s="57"/>
      <c r="AL37" s="57"/>
      <c r="AM37" s="57"/>
      <c r="AN37" s="58"/>
      <c r="AO37" s="10"/>
      <c r="AP37" s="56"/>
      <c r="AQ37" s="57"/>
      <c r="AR37" s="57"/>
      <c r="AS37" s="57"/>
      <c r="AT37" s="57"/>
      <c r="AU37" s="58"/>
      <c r="AV37" s="10"/>
    </row>
    <row r="38" spans="1:48" s="1" customFormat="1" ht="12.75" x14ac:dyDescent="0.2">
      <c r="A38" s="25" t="s">
        <v>107</v>
      </c>
      <c r="B38" s="25" t="s">
        <v>111</v>
      </c>
      <c r="C38" s="25" t="s">
        <v>140</v>
      </c>
      <c r="D38" s="26" t="s">
        <v>108</v>
      </c>
      <c r="E38" s="46"/>
      <c r="F38" s="91">
        <f t="shared" ref="F38:F45" si="9">M38+T38+AA38+AH38+AO38+AV38</f>
        <v>18</v>
      </c>
      <c r="G38" s="92">
        <v>64.08</v>
      </c>
      <c r="H38" s="93">
        <v>0</v>
      </c>
      <c r="I38" s="93">
        <v>1.6</v>
      </c>
      <c r="J38" s="93">
        <v>4</v>
      </c>
      <c r="K38" s="93">
        <v>0</v>
      </c>
      <c r="L38" s="94">
        <f t="shared" ref="L38:L45" si="10">100-G38+(H38+I38+J38+K38)</f>
        <v>41.52</v>
      </c>
      <c r="M38" s="91">
        <v>18</v>
      </c>
      <c r="N38" s="92"/>
      <c r="O38" s="93"/>
      <c r="P38" s="93"/>
      <c r="Q38" s="93"/>
      <c r="R38" s="93"/>
      <c r="S38" s="94">
        <f t="shared" ref="S38:S45" si="11">100-N38+(O38+P38+Q38+R38)</f>
        <v>100</v>
      </c>
      <c r="T38" s="91"/>
      <c r="U38" s="92"/>
      <c r="V38" s="93"/>
      <c r="W38" s="93"/>
      <c r="X38" s="93"/>
      <c r="Y38" s="93"/>
      <c r="Z38" s="94">
        <f t="shared" ref="Z38:Z45" si="12">100-U38+(V38+W38+X38+Y38)</f>
        <v>100</v>
      </c>
      <c r="AA38" s="91"/>
      <c r="AB38" s="92"/>
      <c r="AC38" s="93"/>
      <c r="AD38" s="93"/>
      <c r="AE38" s="93"/>
      <c r="AF38" s="93"/>
      <c r="AG38" s="94">
        <f t="shared" ref="AG38:AG45" si="13">100-AB38+(AC38+AD38+AE38+AF38)</f>
        <v>100</v>
      </c>
      <c r="AH38" s="91"/>
      <c r="AI38" s="92"/>
      <c r="AJ38" s="93"/>
      <c r="AK38" s="93"/>
      <c r="AL38" s="93"/>
      <c r="AM38" s="93"/>
      <c r="AN38" s="94">
        <f t="shared" ref="AN38:AN45" si="14">100-AI38+(AJ38+AK38+AL38+AM38)</f>
        <v>100</v>
      </c>
      <c r="AO38" s="91"/>
      <c r="AP38" s="92"/>
      <c r="AQ38" s="93"/>
      <c r="AR38" s="93"/>
      <c r="AS38" s="93"/>
      <c r="AT38" s="93"/>
      <c r="AU38" s="94">
        <f t="shared" ref="AU38:AU45" si="15">100-AP38+(AQ38+AR38+AS38+AT38)</f>
        <v>100</v>
      </c>
      <c r="AV38" s="91"/>
    </row>
    <row r="39" spans="1:48" s="1" customFormat="1" ht="12.75" x14ac:dyDescent="0.2">
      <c r="A39" s="25" t="s">
        <v>255</v>
      </c>
      <c r="B39" s="25" t="s">
        <v>105</v>
      </c>
      <c r="C39" s="26" t="s">
        <v>342</v>
      </c>
      <c r="D39" s="25" t="s">
        <v>106</v>
      </c>
      <c r="E39" s="46"/>
      <c r="F39" s="91">
        <f t="shared" si="9"/>
        <v>19</v>
      </c>
      <c r="G39" s="92">
        <v>69.61</v>
      </c>
      <c r="H39" s="93">
        <v>0</v>
      </c>
      <c r="I39" s="93">
        <v>1.2</v>
      </c>
      <c r="J39" s="93">
        <v>4</v>
      </c>
      <c r="K39" s="93">
        <v>0</v>
      </c>
      <c r="L39" s="94">
        <f t="shared" si="10"/>
        <v>35.590000000000003</v>
      </c>
      <c r="M39" s="91">
        <v>19</v>
      </c>
      <c r="N39" s="92"/>
      <c r="O39" s="93"/>
      <c r="P39" s="93"/>
      <c r="Q39" s="93"/>
      <c r="R39" s="93"/>
      <c r="S39" s="94">
        <f t="shared" si="11"/>
        <v>100</v>
      </c>
      <c r="T39" s="91"/>
      <c r="U39" s="92"/>
      <c r="V39" s="93"/>
      <c r="W39" s="93"/>
      <c r="X39" s="93"/>
      <c r="Y39" s="93"/>
      <c r="Z39" s="94">
        <f t="shared" si="12"/>
        <v>100</v>
      </c>
      <c r="AA39" s="91"/>
      <c r="AB39" s="92"/>
      <c r="AC39" s="93"/>
      <c r="AD39" s="93"/>
      <c r="AE39" s="93"/>
      <c r="AF39" s="93"/>
      <c r="AG39" s="94">
        <f t="shared" si="13"/>
        <v>100</v>
      </c>
      <c r="AH39" s="91"/>
      <c r="AI39" s="92"/>
      <c r="AJ39" s="93"/>
      <c r="AK39" s="93"/>
      <c r="AL39" s="93"/>
      <c r="AM39" s="93"/>
      <c r="AN39" s="94">
        <f t="shared" si="14"/>
        <v>100</v>
      </c>
      <c r="AO39" s="91"/>
      <c r="AP39" s="92"/>
      <c r="AQ39" s="93"/>
      <c r="AR39" s="93"/>
      <c r="AS39" s="93"/>
      <c r="AT39" s="93"/>
      <c r="AU39" s="94">
        <f t="shared" si="15"/>
        <v>100</v>
      </c>
      <c r="AV39" s="91"/>
    </row>
    <row r="40" spans="1:48" s="1" customFormat="1" ht="12.75" x14ac:dyDescent="0.2">
      <c r="A40" s="25" t="s">
        <v>296</v>
      </c>
      <c r="B40" s="25" t="s">
        <v>297</v>
      </c>
      <c r="C40" s="26"/>
      <c r="D40" s="25" t="s">
        <v>299</v>
      </c>
      <c r="E40" s="46"/>
      <c r="F40" s="91">
        <f t="shared" si="9"/>
        <v>20</v>
      </c>
      <c r="G40" s="92">
        <v>65.790000000000006</v>
      </c>
      <c r="H40" s="93">
        <v>0</v>
      </c>
      <c r="I40" s="93">
        <v>0</v>
      </c>
      <c r="J40" s="93">
        <v>0</v>
      </c>
      <c r="K40" s="93">
        <v>0</v>
      </c>
      <c r="L40" s="94">
        <f t="shared" si="10"/>
        <v>34.209999999999994</v>
      </c>
      <c r="M40" s="91">
        <v>20</v>
      </c>
      <c r="N40" s="92"/>
      <c r="O40" s="93"/>
      <c r="P40" s="93"/>
      <c r="Q40" s="93"/>
      <c r="R40" s="93"/>
      <c r="S40" s="94">
        <f t="shared" si="11"/>
        <v>100</v>
      </c>
      <c r="T40" s="91"/>
      <c r="U40" s="92"/>
      <c r="V40" s="93"/>
      <c r="W40" s="93"/>
      <c r="X40" s="93"/>
      <c r="Y40" s="93"/>
      <c r="Z40" s="94">
        <f t="shared" si="12"/>
        <v>100</v>
      </c>
      <c r="AA40" s="91"/>
      <c r="AB40" s="92"/>
      <c r="AC40" s="93"/>
      <c r="AD40" s="93"/>
      <c r="AE40" s="93"/>
      <c r="AF40" s="93"/>
      <c r="AG40" s="94">
        <f t="shared" si="13"/>
        <v>100</v>
      </c>
      <c r="AH40" s="91"/>
      <c r="AI40" s="92"/>
      <c r="AJ40" s="93"/>
      <c r="AK40" s="93"/>
      <c r="AL40" s="93"/>
      <c r="AM40" s="93"/>
      <c r="AN40" s="94">
        <f t="shared" si="14"/>
        <v>100</v>
      </c>
      <c r="AO40" s="91"/>
      <c r="AP40" s="92"/>
      <c r="AQ40" s="93"/>
      <c r="AR40" s="93"/>
      <c r="AS40" s="93"/>
      <c r="AT40" s="93"/>
      <c r="AU40" s="94">
        <f t="shared" si="15"/>
        <v>100</v>
      </c>
      <c r="AV40" s="91"/>
    </row>
    <row r="41" spans="1:48" s="1" customFormat="1" ht="12.75" x14ac:dyDescent="0.2">
      <c r="A41" s="25" t="s">
        <v>300</v>
      </c>
      <c r="B41" s="25" t="s">
        <v>301</v>
      </c>
      <c r="C41" s="26" t="s">
        <v>126</v>
      </c>
      <c r="D41" s="25" t="s">
        <v>302</v>
      </c>
      <c r="E41" s="46"/>
      <c r="F41" s="91">
        <f t="shared" si="9"/>
        <v>17</v>
      </c>
      <c r="G41" s="92">
        <v>61.71</v>
      </c>
      <c r="H41" s="93">
        <v>0</v>
      </c>
      <c r="I41" s="93">
        <v>1.6</v>
      </c>
      <c r="J41" s="93">
        <v>4</v>
      </c>
      <c r="K41" s="93">
        <v>0</v>
      </c>
      <c r="L41" s="94">
        <f t="shared" si="10"/>
        <v>43.89</v>
      </c>
      <c r="M41" s="91">
        <v>17</v>
      </c>
      <c r="N41" s="92"/>
      <c r="O41" s="93"/>
      <c r="P41" s="93"/>
      <c r="Q41" s="93"/>
      <c r="R41" s="93"/>
      <c r="S41" s="94">
        <f t="shared" si="11"/>
        <v>100</v>
      </c>
      <c r="T41" s="91"/>
      <c r="U41" s="92"/>
      <c r="V41" s="93"/>
      <c r="W41" s="93"/>
      <c r="X41" s="93"/>
      <c r="Y41" s="93"/>
      <c r="Z41" s="94">
        <f t="shared" si="12"/>
        <v>100</v>
      </c>
      <c r="AA41" s="91"/>
      <c r="AB41" s="92"/>
      <c r="AC41" s="93"/>
      <c r="AD41" s="93"/>
      <c r="AE41" s="93"/>
      <c r="AF41" s="93"/>
      <c r="AG41" s="94">
        <f t="shared" si="13"/>
        <v>100</v>
      </c>
      <c r="AH41" s="91"/>
      <c r="AI41" s="92"/>
      <c r="AJ41" s="93"/>
      <c r="AK41" s="93"/>
      <c r="AL41" s="93"/>
      <c r="AM41" s="93"/>
      <c r="AN41" s="94">
        <f t="shared" si="14"/>
        <v>100</v>
      </c>
      <c r="AO41" s="91"/>
      <c r="AP41" s="92"/>
      <c r="AQ41" s="93"/>
      <c r="AR41" s="93"/>
      <c r="AS41" s="93"/>
      <c r="AT41" s="93"/>
      <c r="AU41" s="94">
        <f t="shared" si="15"/>
        <v>100</v>
      </c>
      <c r="AV41" s="91"/>
    </row>
    <row r="42" spans="1:48" s="1" customFormat="1" ht="12.75" x14ac:dyDescent="0.2">
      <c r="A42" s="25" t="s">
        <v>334</v>
      </c>
      <c r="B42" s="25" t="s">
        <v>335</v>
      </c>
      <c r="C42" s="25" t="s">
        <v>336</v>
      </c>
      <c r="D42" s="25" t="s">
        <v>338</v>
      </c>
      <c r="E42" s="46"/>
      <c r="F42" s="91">
        <f t="shared" si="9"/>
        <v>0</v>
      </c>
      <c r="G42" s="92"/>
      <c r="H42" s="95"/>
      <c r="I42" s="93"/>
      <c r="J42" s="93"/>
      <c r="K42" s="93"/>
      <c r="L42" s="94">
        <f t="shared" si="10"/>
        <v>100</v>
      </c>
      <c r="M42" s="91"/>
      <c r="N42" s="92"/>
      <c r="O42" s="93"/>
      <c r="P42" s="93"/>
      <c r="Q42" s="93"/>
      <c r="R42" s="93"/>
      <c r="S42" s="94">
        <f t="shared" si="11"/>
        <v>100</v>
      </c>
      <c r="T42" s="91"/>
      <c r="U42" s="92"/>
      <c r="V42" s="93"/>
      <c r="W42" s="93"/>
      <c r="X42" s="93"/>
      <c r="Y42" s="93"/>
      <c r="Z42" s="94">
        <f t="shared" si="12"/>
        <v>100</v>
      </c>
      <c r="AA42" s="91"/>
      <c r="AB42" s="92"/>
      <c r="AC42" s="93"/>
      <c r="AD42" s="93"/>
      <c r="AE42" s="93"/>
      <c r="AF42" s="93"/>
      <c r="AG42" s="94">
        <f t="shared" si="13"/>
        <v>100</v>
      </c>
      <c r="AH42" s="91"/>
      <c r="AI42" s="92"/>
      <c r="AJ42" s="93"/>
      <c r="AK42" s="93"/>
      <c r="AL42" s="93"/>
      <c r="AM42" s="93"/>
      <c r="AN42" s="94">
        <f t="shared" si="14"/>
        <v>100</v>
      </c>
      <c r="AO42" s="91"/>
      <c r="AP42" s="92"/>
      <c r="AQ42" s="93"/>
      <c r="AR42" s="93"/>
      <c r="AS42" s="93"/>
      <c r="AT42" s="93"/>
      <c r="AU42" s="94">
        <f t="shared" si="15"/>
        <v>100</v>
      </c>
      <c r="AV42" s="91"/>
    </row>
    <row r="43" spans="1:48" s="1" customFormat="1" ht="12.75" x14ac:dyDescent="0.2">
      <c r="A43" s="25" t="s">
        <v>390</v>
      </c>
      <c r="B43" s="25" t="s">
        <v>314</v>
      </c>
      <c r="C43" s="26" t="s">
        <v>290</v>
      </c>
      <c r="D43" s="25" t="s">
        <v>391</v>
      </c>
      <c r="E43" s="46"/>
      <c r="F43" s="91">
        <f t="shared" si="9"/>
        <v>0</v>
      </c>
      <c r="G43" s="92"/>
      <c r="H43" s="93"/>
      <c r="I43" s="93"/>
      <c r="J43" s="93"/>
      <c r="K43" s="93"/>
      <c r="L43" s="94">
        <f t="shared" si="10"/>
        <v>100</v>
      </c>
      <c r="M43" s="96"/>
      <c r="N43" s="92"/>
      <c r="O43" s="93"/>
      <c r="P43" s="93"/>
      <c r="Q43" s="93"/>
      <c r="R43" s="93"/>
      <c r="S43" s="94">
        <f t="shared" si="11"/>
        <v>100</v>
      </c>
      <c r="T43" s="96"/>
      <c r="U43" s="92"/>
      <c r="V43" s="93"/>
      <c r="W43" s="93"/>
      <c r="X43" s="93"/>
      <c r="Y43" s="93"/>
      <c r="Z43" s="94">
        <f t="shared" si="12"/>
        <v>100</v>
      </c>
      <c r="AA43" s="96"/>
      <c r="AB43" s="92"/>
      <c r="AC43" s="93"/>
      <c r="AD43" s="93"/>
      <c r="AE43" s="93"/>
      <c r="AF43" s="93"/>
      <c r="AG43" s="94">
        <f t="shared" si="13"/>
        <v>100</v>
      </c>
      <c r="AH43" s="96"/>
      <c r="AI43" s="92"/>
      <c r="AJ43" s="93"/>
      <c r="AK43" s="93"/>
      <c r="AL43" s="93"/>
      <c r="AM43" s="93"/>
      <c r="AN43" s="94">
        <f t="shared" si="14"/>
        <v>100</v>
      </c>
      <c r="AO43" s="96"/>
      <c r="AP43" s="92"/>
      <c r="AQ43" s="93"/>
      <c r="AR43" s="93"/>
      <c r="AS43" s="93"/>
      <c r="AT43" s="93"/>
      <c r="AU43" s="94">
        <f t="shared" si="15"/>
        <v>100</v>
      </c>
      <c r="AV43" s="96"/>
    </row>
    <row r="44" spans="1:48" s="1" customFormat="1" ht="12.75" x14ac:dyDescent="0.2">
      <c r="A44" s="25"/>
      <c r="B44" s="25"/>
      <c r="C44" s="26"/>
      <c r="D44" s="25"/>
      <c r="E44" s="46"/>
      <c r="F44" s="91">
        <f t="shared" si="9"/>
        <v>0</v>
      </c>
      <c r="G44" s="92"/>
      <c r="H44" s="93"/>
      <c r="I44" s="93"/>
      <c r="J44" s="93"/>
      <c r="K44" s="93"/>
      <c r="L44" s="94">
        <f t="shared" si="10"/>
        <v>100</v>
      </c>
      <c r="M44" s="96"/>
      <c r="N44" s="92"/>
      <c r="O44" s="93"/>
      <c r="P44" s="93"/>
      <c r="Q44" s="93"/>
      <c r="R44" s="93"/>
      <c r="S44" s="94">
        <f t="shared" si="11"/>
        <v>100</v>
      </c>
      <c r="T44" s="96"/>
      <c r="U44" s="92"/>
      <c r="V44" s="93"/>
      <c r="W44" s="93"/>
      <c r="X44" s="93"/>
      <c r="Y44" s="93"/>
      <c r="Z44" s="94">
        <f t="shared" si="12"/>
        <v>100</v>
      </c>
      <c r="AA44" s="96"/>
      <c r="AB44" s="92"/>
      <c r="AC44" s="93"/>
      <c r="AD44" s="93"/>
      <c r="AE44" s="93"/>
      <c r="AF44" s="93"/>
      <c r="AG44" s="94">
        <f t="shared" si="13"/>
        <v>100</v>
      </c>
      <c r="AH44" s="96"/>
      <c r="AI44" s="92"/>
      <c r="AJ44" s="93"/>
      <c r="AK44" s="93"/>
      <c r="AL44" s="93"/>
      <c r="AM44" s="93"/>
      <c r="AN44" s="94">
        <f t="shared" si="14"/>
        <v>100</v>
      </c>
      <c r="AO44" s="96"/>
      <c r="AP44" s="92"/>
      <c r="AQ44" s="93"/>
      <c r="AR44" s="93"/>
      <c r="AS44" s="93"/>
      <c r="AT44" s="93"/>
      <c r="AU44" s="94">
        <f t="shared" si="15"/>
        <v>100</v>
      </c>
      <c r="AV44" s="96"/>
    </row>
    <row r="45" spans="1:48" s="1" customFormat="1" ht="13.5" thickBot="1" x14ac:dyDescent="0.25">
      <c r="A45" s="25"/>
      <c r="B45" s="25"/>
      <c r="C45" s="25"/>
      <c r="D45" s="25"/>
      <c r="E45" s="46"/>
      <c r="F45" s="97">
        <f t="shared" si="9"/>
        <v>0</v>
      </c>
      <c r="G45" s="92"/>
      <c r="H45" s="93"/>
      <c r="I45" s="93"/>
      <c r="J45" s="93"/>
      <c r="K45" s="93"/>
      <c r="L45" s="94">
        <f t="shared" si="10"/>
        <v>100</v>
      </c>
      <c r="M45" s="97"/>
      <c r="N45" s="92"/>
      <c r="O45" s="93"/>
      <c r="P45" s="93"/>
      <c r="Q45" s="93"/>
      <c r="R45" s="93"/>
      <c r="S45" s="94">
        <f t="shared" si="11"/>
        <v>100</v>
      </c>
      <c r="T45" s="97"/>
      <c r="U45" s="92"/>
      <c r="V45" s="93"/>
      <c r="W45" s="93"/>
      <c r="X45" s="93"/>
      <c r="Y45" s="93"/>
      <c r="Z45" s="94">
        <f t="shared" si="12"/>
        <v>100</v>
      </c>
      <c r="AA45" s="97"/>
      <c r="AB45" s="92"/>
      <c r="AC45" s="93"/>
      <c r="AD45" s="93"/>
      <c r="AE45" s="93"/>
      <c r="AF45" s="93"/>
      <c r="AG45" s="94">
        <f t="shared" si="13"/>
        <v>100</v>
      </c>
      <c r="AH45" s="97"/>
      <c r="AI45" s="92"/>
      <c r="AJ45" s="93"/>
      <c r="AK45" s="93"/>
      <c r="AL45" s="93"/>
      <c r="AM45" s="93"/>
      <c r="AN45" s="94">
        <f t="shared" si="14"/>
        <v>100</v>
      </c>
      <c r="AO45" s="97"/>
      <c r="AP45" s="92"/>
      <c r="AQ45" s="93"/>
      <c r="AR45" s="93"/>
      <c r="AS45" s="93"/>
      <c r="AT45" s="93"/>
      <c r="AU45" s="94">
        <f t="shared" si="15"/>
        <v>100</v>
      </c>
      <c r="AV45" s="97"/>
    </row>
    <row r="46" spans="1:48" x14ac:dyDescent="0.25">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row>
    <row r="47" spans="1:48" ht="16.5" thickBot="1" x14ac:dyDescent="0.3">
      <c r="A47" s="35"/>
      <c r="B47" s="35"/>
      <c r="C47" s="35"/>
      <c r="D47" s="35"/>
      <c r="E47" s="35"/>
      <c r="F47" s="63"/>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row>
    <row r="48" spans="1:48" ht="47.25" x14ac:dyDescent="0.25">
      <c r="A48" s="213" t="s">
        <v>38</v>
      </c>
      <c r="B48" s="214"/>
      <c r="C48" s="214"/>
      <c r="D48" s="214"/>
      <c r="E48" s="244"/>
      <c r="F48" s="142" t="s">
        <v>4</v>
      </c>
      <c r="G48" s="37" t="s">
        <v>31</v>
      </c>
      <c r="H48" s="36" t="s">
        <v>32</v>
      </c>
      <c r="I48" s="36" t="s">
        <v>33</v>
      </c>
      <c r="J48" s="36" t="s">
        <v>34</v>
      </c>
      <c r="K48" s="59" t="s">
        <v>35</v>
      </c>
      <c r="L48" s="60" t="s">
        <v>36</v>
      </c>
      <c r="M48" s="12" t="s">
        <v>9</v>
      </c>
      <c r="N48" s="37" t="s">
        <v>31</v>
      </c>
      <c r="O48" s="36" t="s">
        <v>32</v>
      </c>
      <c r="P48" s="36" t="s">
        <v>33</v>
      </c>
      <c r="Q48" s="36" t="s">
        <v>34</v>
      </c>
      <c r="R48" s="59" t="s">
        <v>35</v>
      </c>
      <c r="S48" s="60" t="s">
        <v>36</v>
      </c>
      <c r="T48" s="12" t="s">
        <v>9</v>
      </c>
      <c r="U48" s="37" t="s">
        <v>31</v>
      </c>
      <c r="V48" s="36" t="s">
        <v>32</v>
      </c>
      <c r="W48" s="36" t="s">
        <v>33</v>
      </c>
      <c r="X48" s="36" t="s">
        <v>34</v>
      </c>
      <c r="Y48" s="59" t="s">
        <v>35</v>
      </c>
      <c r="Z48" s="60" t="s">
        <v>36</v>
      </c>
      <c r="AA48" s="12" t="s">
        <v>9</v>
      </c>
      <c r="AB48" s="37" t="s">
        <v>31</v>
      </c>
      <c r="AC48" s="36" t="s">
        <v>32</v>
      </c>
      <c r="AD48" s="36" t="s">
        <v>33</v>
      </c>
      <c r="AE48" s="36" t="s">
        <v>34</v>
      </c>
      <c r="AF48" s="59" t="s">
        <v>35</v>
      </c>
      <c r="AG48" s="59" t="s">
        <v>36</v>
      </c>
      <c r="AH48" s="12" t="s">
        <v>9</v>
      </c>
      <c r="AI48" s="37" t="s">
        <v>31</v>
      </c>
      <c r="AJ48" s="36" t="s">
        <v>32</v>
      </c>
      <c r="AK48" s="36" t="s">
        <v>33</v>
      </c>
      <c r="AL48" s="36" t="s">
        <v>34</v>
      </c>
      <c r="AM48" s="59" t="s">
        <v>35</v>
      </c>
      <c r="AN48" s="59" t="s">
        <v>36</v>
      </c>
      <c r="AO48" s="12" t="s">
        <v>9</v>
      </c>
      <c r="AP48" s="37" t="s">
        <v>31</v>
      </c>
      <c r="AQ48" s="36" t="s">
        <v>32</v>
      </c>
      <c r="AR48" s="36" t="s">
        <v>33</v>
      </c>
      <c r="AS48" s="36" t="s">
        <v>34</v>
      </c>
      <c r="AT48" s="59" t="s">
        <v>35</v>
      </c>
      <c r="AU48" s="59" t="s">
        <v>36</v>
      </c>
      <c r="AV48" s="12" t="s">
        <v>9</v>
      </c>
    </row>
    <row r="49" spans="1:48" x14ac:dyDescent="0.25">
      <c r="A49" s="18" t="s">
        <v>11</v>
      </c>
      <c r="B49" s="18" t="s">
        <v>12</v>
      </c>
      <c r="C49" s="19" t="s">
        <v>13</v>
      </c>
      <c r="D49" s="18" t="s">
        <v>14</v>
      </c>
      <c r="E49" s="45" t="s">
        <v>61</v>
      </c>
      <c r="F49" s="62"/>
      <c r="G49" s="56"/>
      <c r="H49" s="57"/>
      <c r="I49" s="57"/>
      <c r="J49" s="57"/>
      <c r="K49" s="57"/>
      <c r="L49" s="58"/>
      <c r="M49" s="10"/>
      <c r="N49" s="56"/>
      <c r="O49" s="57"/>
      <c r="P49" s="57"/>
      <c r="Q49" s="57"/>
      <c r="R49" s="57"/>
      <c r="S49" s="58"/>
      <c r="T49" s="10"/>
      <c r="U49" s="56"/>
      <c r="V49" s="57"/>
      <c r="W49" s="57"/>
      <c r="X49" s="57"/>
      <c r="Y49" s="57"/>
      <c r="Z49" s="58"/>
      <c r="AA49" s="10"/>
      <c r="AB49" s="56"/>
      <c r="AC49" s="57"/>
      <c r="AD49" s="57"/>
      <c r="AE49" s="57"/>
      <c r="AF49" s="57"/>
      <c r="AG49" s="57"/>
      <c r="AH49" s="10"/>
      <c r="AI49" s="56"/>
      <c r="AJ49" s="57"/>
      <c r="AK49" s="57"/>
      <c r="AL49" s="57"/>
      <c r="AM49" s="57"/>
      <c r="AN49" s="57"/>
      <c r="AO49" s="10"/>
      <c r="AP49" s="56"/>
      <c r="AQ49" s="57"/>
      <c r="AR49" s="57"/>
      <c r="AS49" s="57"/>
      <c r="AT49" s="57"/>
      <c r="AU49" s="57"/>
      <c r="AV49" s="10"/>
    </row>
    <row r="50" spans="1:48" s="1" customFormat="1" ht="13.5" thickBot="1" x14ac:dyDescent="0.25">
      <c r="A50" s="25"/>
      <c r="B50" s="25"/>
      <c r="C50" s="26"/>
      <c r="D50" s="25"/>
      <c r="E50" s="26"/>
      <c r="F50" s="97">
        <f>M50+T50+AA50+AH50+AO50+AV50</f>
        <v>0</v>
      </c>
      <c r="G50" s="92"/>
      <c r="H50" s="93"/>
      <c r="I50" s="93"/>
      <c r="J50" s="93"/>
      <c r="K50" s="93"/>
      <c r="L50" s="94">
        <f>100-G50+(H50+I50+J50+K50)</f>
        <v>100</v>
      </c>
      <c r="M50" s="97"/>
      <c r="N50" s="92"/>
      <c r="O50" s="93"/>
      <c r="P50" s="93"/>
      <c r="Q50" s="93"/>
      <c r="R50" s="93"/>
      <c r="S50" s="94">
        <f>100-N50+(O50+P50+Q50+R50)</f>
        <v>100</v>
      </c>
      <c r="T50" s="97"/>
      <c r="U50" s="92"/>
      <c r="V50" s="93"/>
      <c r="W50" s="93"/>
      <c r="X50" s="93"/>
      <c r="Y50" s="93"/>
      <c r="Z50" s="94"/>
      <c r="AA50" s="97"/>
      <c r="AB50" s="92"/>
      <c r="AC50" s="93"/>
      <c r="AD50" s="93"/>
      <c r="AE50" s="93"/>
      <c r="AF50" s="93"/>
      <c r="AG50" s="94">
        <f>100-AB50+(AC50+AD50+AE50+AF50)</f>
        <v>100</v>
      </c>
      <c r="AH50" s="97"/>
      <c r="AI50" s="92"/>
      <c r="AJ50" s="93"/>
      <c r="AK50" s="93"/>
      <c r="AL50" s="93"/>
      <c r="AM50" s="93"/>
      <c r="AN50" s="94">
        <f>100-AI50+(AJ50+AK50+AL50+AM50)</f>
        <v>100</v>
      </c>
      <c r="AO50" s="97"/>
      <c r="AP50" s="92"/>
      <c r="AQ50" s="93"/>
      <c r="AR50" s="93"/>
      <c r="AS50" s="93"/>
      <c r="AT50" s="93"/>
      <c r="AU50" s="94">
        <f>100-AP50+(AQ50+AR50+AS50+AT50)</f>
        <v>100</v>
      </c>
      <c r="AV50" s="97"/>
    </row>
    <row r="51" spans="1:48" x14ac:dyDescent="0.25">
      <c r="F51" s="35"/>
    </row>
    <row r="52" spans="1:48" x14ac:dyDescent="0.25">
      <c r="F52" s="35"/>
    </row>
    <row r="53" spans="1:48" x14ac:dyDescent="0.25">
      <c r="F53" s="35"/>
    </row>
    <row r="54" spans="1:48" x14ac:dyDescent="0.25">
      <c r="F54" s="35"/>
    </row>
    <row r="55" spans="1:48" x14ac:dyDescent="0.25">
      <c r="F55" s="35"/>
    </row>
    <row r="56" spans="1:48" x14ac:dyDescent="0.25">
      <c r="F56" s="35"/>
    </row>
    <row r="57" spans="1:48" x14ac:dyDescent="0.25">
      <c r="F57" s="35"/>
    </row>
    <row r="58" spans="1:48" x14ac:dyDescent="0.25">
      <c r="F58" s="35"/>
    </row>
    <row r="59" spans="1:48" x14ac:dyDescent="0.25">
      <c r="F59" s="35"/>
    </row>
    <row r="62" spans="1:48" x14ac:dyDescent="0.25">
      <c r="F62" s="64"/>
    </row>
    <row r="63" spans="1:48" x14ac:dyDescent="0.25">
      <c r="F63" s="35"/>
    </row>
    <row r="64" spans="1:48" x14ac:dyDescent="0.25">
      <c r="F64" s="35"/>
    </row>
    <row r="65" spans="6:6" x14ac:dyDescent="0.25">
      <c r="F65" s="35"/>
    </row>
    <row r="66" spans="6:6" x14ac:dyDescent="0.25">
      <c r="F66" s="35"/>
    </row>
    <row r="67" spans="6:6" x14ac:dyDescent="0.25">
      <c r="F67" s="35"/>
    </row>
    <row r="68" spans="6:6" x14ac:dyDescent="0.25">
      <c r="F68" s="35"/>
    </row>
    <row r="69" spans="6:6" x14ac:dyDescent="0.25">
      <c r="F69" s="35"/>
    </row>
    <row r="72" spans="6:6" x14ac:dyDescent="0.25">
      <c r="F72" s="64"/>
    </row>
    <row r="73" spans="6:6" x14ac:dyDescent="0.25">
      <c r="F73" s="35"/>
    </row>
    <row r="74" spans="6:6" x14ac:dyDescent="0.25">
      <c r="F74" s="35"/>
    </row>
    <row r="75" spans="6:6" x14ac:dyDescent="0.25">
      <c r="F75" s="35"/>
    </row>
    <row r="76" spans="6:6" x14ac:dyDescent="0.25">
      <c r="F76" s="35"/>
    </row>
  </sheetData>
  <protectedRanges>
    <protectedRange algorithmName="SHA-512" hashValue="Bl55MZj0cAqUqTsmKqKQ8GjYk3z4r6sHC6GjzmBjr6bDBl+Gt4qfajFFbigrPAXyjSmBZ+XipVR00qWHQUUL2w==" saltValue="vFo3gsO1ur+Yqg/JT+qeQg==" spinCount="100000" sqref="D42:E42 A34:F37 E18 A19:E22 E16 D15:E15 A17:E17 A39:E41 E11:E12 A13:E14 E8:F8 A10:E10 A1:F7 H1:XFD7 O9:O22 P8:XFD22 E9 F9:F22 E38:F38 G42 A44:E44 G43:H44 F39:F44 A45:H1048576 G27:H41 E25:XFD26 E43 E23:F24 I23:XFD24 G1:G24 H9:H24 E27:F33 I8:N22 I27:XFD1048576"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38:D38"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3" name="Range1_40_1"/>
    <protectedRange algorithmName="SHA-512" hashValue="NAZD3qgxdrlzabacLBE6e7h5ZmXY7wxINVLTXmDWPfUES+YR2V1HNj/E15OhYFiJLVmWPKJ0egYjXUfTOKONZg==" saltValue="Ncxfyc7xk9aUc4+aZopcog==" spinCount="100000" sqref="A31:D33" name="Range1_10"/>
  </protectedRanges>
  <mergeCells count="10">
    <mergeCell ref="A48:E48"/>
    <mergeCell ref="G5:M5"/>
    <mergeCell ref="N5:T5"/>
    <mergeCell ref="U5:AA5"/>
    <mergeCell ref="AB5:AH5"/>
    <mergeCell ref="A3:D3"/>
    <mergeCell ref="A6:E6"/>
    <mergeCell ref="A36:E36"/>
    <mergeCell ref="AI5:AO5"/>
    <mergeCell ref="AP5:AV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Z171"/>
  <sheetViews>
    <sheetView zoomScale="60" zoomScaleNormal="60" workbookViewId="0">
      <pane xSplit="21465" topLeftCell="E1"/>
      <selection activeCell="D87" sqref="D87"/>
      <selection pane="topRight" activeCell="AF118" sqref="AF118:AJ118"/>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7" bestFit="1" customWidth="1"/>
    <col min="7" max="7" width="11.625" style="47" bestFit="1" customWidth="1"/>
    <col min="8" max="8" width="10.625" style="47" bestFit="1" customWidth="1"/>
    <col min="9" max="9" width="9.375" style="47" bestFit="1" customWidth="1"/>
    <col min="10" max="10" width="9.625" style="47" bestFit="1" customWidth="1"/>
    <col min="11" max="11" width="11.375" style="47" bestFit="1" customWidth="1"/>
    <col min="12" max="12" width="11.625" style="47" bestFit="1" customWidth="1"/>
    <col min="13" max="13" width="9.625" style="47" bestFit="1" customWidth="1"/>
    <col min="14" max="14" width="9.375" style="47" bestFit="1" customWidth="1"/>
    <col min="15" max="15" width="9.625" style="47" bestFit="1" customWidth="1"/>
    <col min="16" max="16" width="11.375" style="47" bestFit="1" customWidth="1"/>
    <col min="17" max="17" width="11.625" style="47" bestFit="1" customWidth="1"/>
    <col min="18" max="18" width="9.625" style="47" bestFit="1" customWidth="1"/>
    <col min="19" max="19" width="9.375" style="47" bestFit="1" customWidth="1"/>
    <col min="20" max="20" width="9.625" style="47" bestFit="1" customWidth="1"/>
    <col min="21" max="21" width="11.375" style="47" bestFit="1" customWidth="1"/>
    <col min="22" max="22" width="11.625" style="47" bestFit="1" customWidth="1"/>
    <col min="23" max="23" width="9.625" style="47" bestFit="1" customWidth="1"/>
    <col min="24" max="24" width="9.375" style="47" bestFit="1" customWidth="1"/>
    <col min="25" max="25" width="9.625" style="47" bestFit="1" customWidth="1"/>
    <col min="26" max="26" width="11.375" style="47" bestFit="1" customWidth="1"/>
  </cols>
  <sheetData>
    <row r="3" spans="1:26" ht="29.25" thickBot="1" x14ac:dyDescent="0.5">
      <c r="A3" s="229" t="s">
        <v>39</v>
      </c>
      <c r="B3" s="229"/>
      <c r="C3" s="229"/>
      <c r="D3" s="229"/>
      <c r="E3" s="240"/>
    </row>
    <row r="4" spans="1:26" ht="24" thickBot="1" x14ac:dyDescent="0.3">
      <c r="G4" s="208" t="s">
        <v>279</v>
      </c>
      <c r="H4" s="209"/>
      <c r="I4" s="209"/>
      <c r="J4" s="209"/>
      <c r="K4" s="65"/>
      <c r="L4" s="211" t="s">
        <v>280</v>
      </c>
      <c r="M4" s="211"/>
      <c r="N4" s="211"/>
      <c r="O4" s="211"/>
      <c r="P4" s="66"/>
      <c r="Q4" s="208" t="s">
        <v>40</v>
      </c>
      <c r="R4" s="209"/>
      <c r="S4" s="209"/>
      <c r="T4" s="209"/>
      <c r="U4" s="65"/>
      <c r="V4" s="210" t="s">
        <v>41</v>
      </c>
      <c r="W4" s="211"/>
      <c r="X4" s="211"/>
      <c r="Y4" s="211"/>
      <c r="Z4" s="66"/>
    </row>
    <row r="5" spans="1:26" s="17" customFormat="1" ht="31.5" x14ac:dyDescent="0.25">
      <c r="A5" s="213" t="s">
        <v>118</v>
      </c>
      <c r="B5" s="214"/>
      <c r="C5" s="214"/>
      <c r="D5" s="214"/>
      <c r="E5" s="217"/>
      <c r="F5" s="142" t="s">
        <v>9</v>
      </c>
      <c r="G5" s="13" t="s">
        <v>42</v>
      </c>
      <c r="H5" s="14" t="s">
        <v>5</v>
      </c>
      <c r="I5" s="14" t="s">
        <v>6</v>
      </c>
      <c r="J5" s="16" t="s">
        <v>43</v>
      </c>
      <c r="K5" s="15" t="s">
        <v>44</v>
      </c>
      <c r="L5" s="67" t="s">
        <v>42</v>
      </c>
      <c r="M5" s="14" t="s">
        <v>5</v>
      </c>
      <c r="N5" s="14" t="s">
        <v>6</v>
      </c>
      <c r="O5" s="16" t="s">
        <v>43</v>
      </c>
      <c r="P5" s="15" t="s">
        <v>44</v>
      </c>
      <c r="Q5" s="67" t="s">
        <v>42</v>
      </c>
      <c r="R5" s="14" t="s">
        <v>5</v>
      </c>
      <c r="S5" s="14" t="s">
        <v>6</v>
      </c>
      <c r="T5" s="16" t="s">
        <v>43</v>
      </c>
      <c r="U5" s="15" t="s">
        <v>44</v>
      </c>
      <c r="V5" s="67" t="s">
        <v>42</v>
      </c>
      <c r="W5" s="14" t="s">
        <v>5</v>
      </c>
      <c r="X5" s="14" t="s">
        <v>6</v>
      </c>
      <c r="Y5" s="16" t="s">
        <v>43</v>
      </c>
      <c r="Z5" s="15" t="s">
        <v>44</v>
      </c>
    </row>
    <row r="6" spans="1:26" x14ac:dyDescent="0.25">
      <c r="A6" s="18" t="s">
        <v>11</v>
      </c>
      <c r="B6" s="18" t="s">
        <v>12</v>
      </c>
      <c r="C6" s="18" t="s">
        <v>13</v>
      </c>
      <c r="D6" s="18" t="s">
        <v>14</v>
      </c>
      <c r="E6" s="45" t="s">
        <v>61</v>
      </c>
      <c r="F6" s="108"/>
      <c r="G6" s="81"/>
      <c r="H6" s="84"/>
      <c r="I6" s="84"/>
      <c r="J6" s="85"/>
      <c r="K6" s="44"/>
      <c r="L6" s="79"/>
      <c r="M6" s="84"/>
      <c r="N6" s="84"/>
      <c r="O6" s="85"/>
      <c r="P6" s="44"/>
      <c r="Q6" s="79"/>
      <c r="R6" s="84"/>
      <c r="S6" s="84"/>
      <c r="T6" s="85"/>
      <c r="U6" s="44"/>
      <c r="V6" s="79"/>
      <c r="W6" s="84"/>
      <c r="X6" s="84"/>
      <c r="Y6" s="85"/>
      <c r="Z6" s="44"/>
    </row>
    <row r="7" spans="1:26" x14ac:dyDescent="0.25">
      <c r="A7" s="25" t="s">
        <v>154</v>
      </c>
      <c r="B7" s="25" t="s">
        <v>155</v>
      </c>
      <c r="C7" s="25" t="s">
        <v>149</v>
      </c>
      <c r="D7" s="25" t="s">
        <v>156</v>
      </c>
      <c r="E7" s="46"/>
      <c r="F7" s="108">
        <f>K7+P7+U7+Z7</f>
        <v>19</v>
      </c>
      <c r="G7" s="98">
        <v>61.25</v>
      </c>
      <c r="H7" s="99">
        <v>0</v>
      </c>
      <c r="I7" s="99">
        <v>0</v>
      </c>
      <c r="J7" s="100">
        <f>100-G7+(H7+I7)</f>
        <v>38.75</v>
      </c>
      <c r="K7" s="138">
        <f>IF(OR(G7&lt;60,H7+I7&gt;9),0,21-_xlfn.RANK.EQ(J7,$J$7:$J$20,1))</f>
        <v>19</v>
      </c>
      <c r="L7" s="98"/>
      <c r="M7" s="99"/>
      <c r="N7" s="99"/>
      <c r="O7" s="100"/>
      <c r="P7" s="138">
        <f>IF(OR(L7&lt;60,M7+N7&gt;9),0,21-_xlfn.RANK.EQ(O7,$O$7:$O$20,1))</f>
        <v>0</v>
      </c>
      <c r="Q7" s="118"/>
      <c r="R7" s="99"/>
      <c r="S7" s="99"/>
      <c r="T7" s="100">
        <f>100-Q7+(R7+S7)</f>
        <v>100</v>
      </c>
      <c r="U7" s="138">
        <f>IF(OR(Q7&lt;60,R7+S7&gt;9),0,21-_xlfn.RANK.EQ(T7,$T$7:$T$20,1))</f>
        <v>0</v>
      </c>
      <c r="V7" s="118"/>
      <c r="W7" s="99"/>
      <c r="X7" s="99"/>
      <c r="Y7" s="100">
        <f>100-V7+(W7+X7)</f>
        <v>100</v>
      </c>
      <c r="Z7" s="138">
        <f>IF(OR(V7&lt;60,W7+X7&gt;9),0,21-_xlfn.RANK.EQ(Y7,$T$7:$T$20,1))</f>
        <v>0</v>
      </c>
    </row>
    <row r="8" spans="1:26" x14ac:dyDescent="0.25">
      <c r="A8" s="25" t="s">
        <v>226</v>
      </c>
      <c r="B8" s="25" t="s">
        <v>227</v>
      </c>
      <c r="C8" s="25" t="s">
        <v>228</v>
      </c>
      <c r="D8" s="25" t="s">
        <v>229</v>
      </c>
      <c r="E8" s="46"/>
      <c r="F8" s="108">
        <f t="shared" ref="F8:F19" si="0">K8+P8+U8+Z8</f>
        <v>20</v>
      </c>
      <c r="G8" s="98">
        <v>63.75</v>
      </c>
      <c r="H8" s="99">
        <v>0</v>
      </c>
      <c r="I8" s="109">
        <v>0</v>
      </c>
      <c r="J8" s="100">
        <f>100-G8+(H8+I8)</f>
        <v>36.25</v>
      </c>
      <c r="K8" s="138">
        <f t="shared" ref="K8:K20" si="1">IF(OR(G8&lt;60,H8+I8&gt;9),0,21-_xlfn.RANK.EQ(J8,$J$7:$J$20,1))</f>
        <v>20</v>
      </c>
      <c r="L8" s="98"/>
      <c r="M8" s="99"/>
      <c r="N8" s="109"/>
      <c r="O8" s="110"/>
      <c r="P8" s="138">
        <f t="shared" ref="P8:P20" si="2">IF(OR(L8&lt;60,M8+N8&gt;9),0,21-_xlfn.RANK.EQ(O8,$O$7:$O$20,1))</f>
        <v>0</v>
      </c>
      <c r="Q8" s="118"/>
      <c r="R8" s="99"/>
      <c r="S8" s="109"/>
      <c r="T8" s="100">
        <f>100-Q8+(R8+S8)</f>
        <v>100</v>
      </c>
      <c r="U8" s="138">
        <f t="shared" ref="U8:U20" si="3">IF(OR(Q8&lt;60,R8+S8&gt;9),0,21-_xlfn.RANK.EQ(T8,$T$7:$T$20,1))</f>
        <v>0</v>
      </c>
      <c r="V8" s="118"/>
      <c r="W8" s="99"/>
      <c r="X8" s="109"/>
      <c r="Y8" s="100">
        <f>100-V8+(W8+X8)</f>
        <v>100</v>
      </c>
      <c r="Z8" s="138">
        <f t="shared" ref="Z8:Z20" si="4">IF(OR(V8&lt;60,W8+X8&gt;9),0,21-_xlfn.RANK.EQ(Y8,$T$7:$T$20,1))</f>
        <v>0</v>
      </c>
    </row>
    <row r="9" spans="1:26" x14ac:dyDescent="0.25">
      <c r="A9" s="25" t="s">
        <v>265</v>
      </c>
      <c r="B9" s="25" t="s">
        <v>266</v>
      </c>
      <c r="C9" s="25" t="s">
        <v>267</v>
      </c>
      <c r="D9" s="25" t="s">
        <v>268</v>
      </c>
      <c r="E9" s="46"/>
      <c r="F9" s="108">
        <f t="shared" si="0"/>
        <v>18</v>
      </c>
      <c r="G9" s="98">
        <v>61.07</v>
      </c>
      <c r="H9" s="99">
        <v>0</v>
      </c>
      <c r="I9" s="99">
        <v>6.8</v>
      </c>
      <c r="J9" s="100">
        <f>100-G9+(H9+I9)</f>
        <v>45.73</v>
      </c>
      <c r="K9" s="138">
        <f t="shared" si="1"/>
        <v>18</v>
      </c>
      <c r="L9" s="98"/>
      <c r="M9" s="99"/>
      <c r="N9" s="99"/>
      <c r="O9" s="100"/>
      <c r="P9" s="138">
        <f t="shared" si="2"/>
        <v>0</v>
      </c>
      <c r="Q9" s="118"/>
      <c r="R9" s="99"/>
      <c r="S9" s="99"/>
      <c r="T9" s="100">
        <f>100-Q9+(R9+S9)</f>
        <v>100</v>
      </c>
      <c r="U9" s="138">
        <f t="shared" si="3"/>
        <v>0</v>
      </c>
      <c r="V9" s="118"/>
      <c r="W9" s="99"/>
      <c r="X9" s="99"/>
      <c r="Y9" s="100">
        <f>100-V9+(W9+X9)</f>
        <v>100</v>
      </c>
      <c r="Z9" s="138">
        <f t="shared" si="4"/>
        <v>0</v>
      </c>
    </row>
    <row r="10" spans="1:26" x14ac:dyDescent="0.25">
      <c r="A10" s="25"/>
      <c r="B10" s="25"/>
      <c r="C10" s="25"/>
      <c r="D10" s="25"/>
      <c r="E10" s="46"/>
      <c r="F10" s="108">
        <f t="shared" si="0"/>
        <v>0</v>
      </c>
      <c r="G10" s="98"/>
      <c r="H10" s="99"/>
      <c r="I10" s="99"/>
      <c r="J10" s="100">
        <f t="shared" ref="J10:J19" si="5">100-G10+(H10+I10)</f>
        <v>100</v>
      </c>
      <c r="K10" s="138">
        <f t="shared" si="1"/>
        <v>0</v>
      </c>
      <c r="L10" s="118"/>
      <c r="M10" s="99"/>
      <c r="N10" s="99"/>
      <c r="O10" s="100"/>
      <c r="P10" s="138">
        <f t="shared" si="2"/>
        <v>0</v>
      </c>
      <c r="Q10" s="118"/>
      <c r="R10" s="99"/>
      <c r="S10" s="99"/>
      <c r="T10" s="100">
        <f t="shared" ref="T10:T19" si="6">100-Q10+(R10+S10)</f>
        <v>100</v>
      </c>
      <c r="U10" s="138">
        <f t="shared" si="3"/>
        <v>0</v>
      </c>
      <c r="V10" s="118"/>
      <c r="W10" s="99"/>
      <c r="X10" s="99"/>
      <c r="Y10" s="100">
        <f t="shared" ref="Y10:Y19" si="7">100-V10+(W10+X10)</f>
        <v>100</v>
      </c>
      <c r="Z10" s="138">
        <f t="shared" si="4"/>
        <v>0</v>
      </c>
    </row>
    <row r="11" spans="1:26" x14ac:dyDescent="0.25">
      <c r="A11" s="25"/>
      <c r="B11" s="25"/>
      <c r="C11" s="25"/>
      <c r="D11" s="25"/>
      <c r="E11" s="46"/>
      <c r="F11" s="108">
        <f t="shared" si="0"/>
        <v>0</v>
      </c>
      <c r="G11" s="98"/>
      <c r="H11" s="99"/>
      <c r="I11" s="99"/>
      <c r="J11" s="100">
        <f t="shared" si="5"/>
        <v>100</v>
      </c>
      <c r="K11" s="138">
        <f t="shared" si="1"/>
        <v>0</v>
      </c>
      <c r="L11" s="118"/>
      <c r="M11" s="99"/>
      <c r="N11" s="99"/>
      <c r="O11" s="100"/>
      <c r="P11" s="138">
        <f t="shared" si="2"/>
        <v>0</v>
      </c>
      <c r="Q11" s="118"/>
      <c r="R11" s="99"/>
      <c r="S11" s="99"/>
      <c r="T11" s="100">
        <f t="shared" si="6"/>
        <v>100</v>
      </c>
      <c r="U11" s="138">
        <f t="shared" si="3"/>
        <v>0</v>
      </c>
      <c r="V11" s="118"/>
      <c r="W11" s="99"/>
      <c r="X11" s="99"/>
      <c r="Y11" s="100">
        <f t="shared" si="7"/>
        <v>100</v>
      </c>
      <c r="Z11" s="138">
        <f t="shared" si="4"/>
        <v>0</v>
      </c>
    </row>
    <row r="12" spans="1:26" x14ac:dyDescent="0.25">
      <c r="A12" s="25"/>
      <c r="B12" s="25"/>
      <c r="C12" s="25"/>
      <c r="D12" s="25"/>
      <c r="E12" s="46"/>
      <c r="F12" s="108">
        <f t="shared" si="0"/>
        <v>0</v>
      </c>
      <c r="G12" s="98"/>
      <c r="H12" s="99"/>
      <c r="I12" s="99"/>
      <c r="J12" s="100">
        <f t="shared" si="5"/>
        <v>100</v>
      </c>
      <c r="K12" s="138">
        <f t="shared" si="1"/>
        <v>0</v>
      </c>
      <c r="L12" s="118"/>
      <c r="M12" s="99"/>
      <c r="N12" s="99"/>
      <c r="O12" s="100"/>
      <c r="P12" s="138">
        <f t="shared" si="2"/>
        <v>0</v>
      </c>
      <c r="Q12" s="118"/>
      <c r="R12" s="99"/>
      <c r="S12" s="99"/>
      <c r="T12" s="100">
        <f t="shared" si="6"/>
        <v>100</v>
      </c>
      <c r="U12" s="138">
        <f t="shared" si="3"/>
        <v>0</v>
      </c>
      <c r="V12" s="118"/>
      <c r="W12" s="99"/>
      <c r="X12" s="99"/>
      <c r="Y12" s="100">
        <f t="shared" si="7"/>
        <v>100</v>
      </c>
      <c r="Z12" s="138">
        <f t="shared" si="4"/>
        <v>0</v>
      </c>
    </row>
    <row r="13" spans="1:26" x14ac:dyDescent="0.25">
      <c r="A13" s="25"/>
      <c r="B13" s="25"/>
      <c r="C13" s="25"/>
      <c r="D13" s="25"/>
      <c r="E13" s="46"/>
      <c r="F13" s="108">
        <f t="shared" si="0"/>
        <v>0</v>
      </c>
      <c r="G13" s="98"/>
      <c r="H13" s="99"/>
      <c r="I13" s="99"/>
      <c r="J13" s="100">
        <f t="shared" si="5"/>
        <v>100</v>
      </c>
      <c r="K13" s="138">
        <f t="shared" si="1"/>
        <v>0</v>
      </c>
      <c r="L13" s="118"/>
      <c r="M13" s="99"/>
      <c r="N13" s="99"/>
      <c r="O13" s="100"/>
      <c r="P13" s="138">
        <f t="shared" si="2"/>
        <v>0</v>
      </c>
      <c r="Q13" s="118"/>
      <c r="R13" s="99"/>
      <c r="S13" s="99"/>
      <c r="T13" s="100">
        <f t="shared" si="6"/>
        <v>100</v>
      </c>
      <c r="U13" s="138">
        <f t="shared" si="3"/>
        <v>0</v>
      </c>
      <c r="V13" s="118"/>
      <c r="W13" s="99"/>
      <c r="X13" s="99"/>
      <c r="Y13" s="100">
        <f t="shared" si="7"/>
        <v>100</v>
      </c>
      <c r="Z13" s="138">
        <f t="shared" si="4"/>
        <v>0</v>
      </c>
    </row>
    <row r="14" spans="1:26" x14ac:dyDescent="0.25">
      <c r="A14" s="25"/>
      <c r="B14" s="25"/>
      <c r="C14" s="25"/>
      <c r="D14" s="25"/>
      <c r="E14" s="46"/>
      <c r="F14" s="108">
        <f t="shared" si="0"/>
        <v>0</v>
      </c>
      <c r="G14" s="98"/>
      <c r="H14" s="99"/>
      <c r="I14" s="99"/>
      <c r="J14" s="100">
        <f t="shared" si="5"/>
        <v>100</v>
      </c>
      <c r="K14" s="138">
        <f t="shared" si="1"/>
        <v>0</v>
      </c>
      <c r="L14" s="118"/>
      <c r="M14" s="99"/>
      <c r="N14" s="99"/>
      <c r="O14" s="100"/>
      <c r="P14" s="138">
        <f t="shared" si="2"/>
        <v>0</v>
      </c>
      <c r="Q14" s="118"/>
      <c r="R14" s="99"/>
      <c r="S14" s="99"/>
      <c r="T14" s="100">
        <f t="shared" si="6"/>
        <v>100</v>
      </c>
      <c r="U14" s="138">
        <f t="shared" si="3"/>
        <v>0</v>
      </c>
      <c r="V14" s="118"/>
      <c r="W14" s="99"/>
      <c r="X14" s="99"/>
      <c r="Y14" s="100">
        <f t="shared" si="7"/>
        <v>100</v>
      </c>
      <c r="Z14" s="138">
        <f t="shared" si="4"/>
        <v>0</v>
      </c>
    </row>
    <row r="15" spans="1:26" x14ac:dyDescent="0.25">
      <c r="A15" s="25"/>
      <c r="B15" s="25"/>
      <c r="C15" s="25"/>
      <c r="D15" s="25"/>
      <c r="E15" s="46"/>
      <c r="F15" s="108">
        <f t="shared" si="0"/>
        <v>0</v>
      </c>
      <c r="G15" s="98"/>
      <c r="H15" s="99"/>
      <c r="I15" s="99"/>
      <c r="J15" s="100">
        <f t="shared" si="5"/>
        <v>100</v>
      </c>
      <c r="K15" s="138">
        <f t="shared" si="1"/>
        <v>0</v>
      </c>
      <c r="L15" s="118"/>
      <c r="M15" s="99"/>
      <c r="N15" s="99"/>
      <c r="O15" s="100"/>
      <c r="P15" s="138">
        <f t="shared" si="2"/>
        <v>0</v>
      </c>
      <c r="Q15" s="118"/>
      <c r="R15" s="99"/>
      <c r="S15" s="99"/>
      <c r="T15" s="100">
        <f t="shared" si="6"/>
        <v>100</v>
      </c>
      <c r="U15" s="138">
        <f t="shared" si="3"/>
        <v>0</v>
      </c>
      <c r="V15" s="118"/>
      <c r="W15" s="99"/>
      <c r="X15" s="99"/>
      <c r="Y15" s="100">
        <f t="shared" si="7"/>
        <v>100</v>
      </c>
      <c r="Z15" s="138">
        <f t="shared" si="4"/>
        <v>0</v>
      </c>
    </row>
    <row r="16" spans="1:26" x14ac:dyDescent="0.25">
      <c r="A16" s="25"/>
      <c r="B16" s="25"/>
      <c r="C16" s="25"/>
      <c r="D16" s="25"/>
      <c r="E16" s="46"/>
      <c r="F16" s="108">
        <f t="shared" si="0"/>
        <v>0</v>
      </c>
      <c r="G16" s="103"/>
      <c r="H16" s="104"/>
      <c r="I16" s="104"/>
      <c r="J16" s="100">
        <f t="shared" si="5"/>
        <v>100</v>
      </c>
      <c r="K16" s="138">
        <f t="shared" si="1"/>
        <v>0</v>
      </c>
      <c r="L16" s="119"/>
      <c r="M16" s="104"/>
      <c r="N16" s="104"/>
      <c r="O16" s="106"/>
      <c r="P16" s="138">
        <f t="shared" si="2"/>
        <v>0</v>
      </c>
      <c r="Q16" s="119"/>
      <c r="R16" s="104"/>
      <c r="S16" s="104"/>
      <c r="T16" s="100">
        <f t="shared" si="6"/>
        <v>100</v>
      </c>
      <c r="U16" s="138">
        <f t="shared" si="3"/>
        <v>0</v>
      </c>
      <c r="V16" s="119"/>
      <c r="W16" s="104"/>
      <c r="X16" s="104"/>
      <c r="Y16" s="100">
        <f t="shared" si="7"/>
        <v>100</v>
      </c>
      <c r="Z16" s="138">
        <f t="shared" si="4"/>
        <v>0</v>
      </c>
    </row>
    <row r="17" spans="1:26" x14ac:dyDescent="0.25">
      <c r="A17" s="25"/>
      <c r="B17" s="25"/>
      <c r="C17" s="25"/>
      <c r="D17" s="25"/>
      <c r="E17" s="46"/>
      <c r="F17" s="108">
        <f t="shared" si="0"/>
        <v>0</v>
      </c>
      <c r="G17" s="98"/>
      <c r="H17" s="99"/>
      <c r="I17" s="99"/>
      <c r="J17" s="100">
        <f t="shared" si="5"/>
        <v>100</v>
      </c>
      <c r="K17" s="138">
        <f t="shared" si="1"/>
        <v>0</v>
      </c>
      <c r="L17" s="118"/>
      <c r="M17" s="99"/>
      <c r="N17" s="99"/>
      <c r="O17" s="100"/>
      <c r="P17" s="138">
        <f t="shared" si="2"/>
        <v>0</v>
      </c>
      <c r="Q17" s="118"/>
      <c r="R17" s="99"/>
      <c r="S17" s="99"/>
      <c r="T17" s="100">
        <f t="shared" si="6"/>
        <v>100</v>
      </c>
      <c r="U17" s="138">
        <f t="shared" si="3"/>
        <v>0</v>
      </c>
      <c r="V17" s="118"/>
      <c r="W17" s="99"/>
      <c r="X17" s="99"/>
      <c r="Y17" s="100">
        <f t="shared" si="7"/>
        <v>100</v>
      </c>
      <c r="Z17" s="138">
        <f t="shared" si="4"/>
        <v>0</v>
      </c>
    </row>
    <row r="18" spans="1:26" x14ac:dyDescent="0.25">
      <c r="A18" s="25"/>
      <c r="B18" s="25"/>
      <c r="C18" s="25"/>
      <c r="D18" s="25"/>
      <c r="E18" s="46"/>
      <c r="F18" s="108">
        <f t="shared" si="0"/>
        <v>0</v>
      </c>
      <c r="G18" s="98"/>
      <c r="H18" s="99"/>
      <c r="I18" s="99"/>
      <c r="J18" s="100">
        <f t="shared" si="5"/>
        <v>100</v>
      </c>
      <c r="K18" s="138">
        <f t="shared" si="1"/>
        <v>0</v>
      </c>
      <c r="L18" s="118"/>
      <c r="M18" s="99"/>
      <c r="N18" s="99"/>
      <c r="O18" s="100"/>
      <c r="P18" s="138">
        <f t="shared" si="2"/>
        <v>0</v>
      </c>
      <c r="Q18" s="118"/>
      <c r="R18" s="99"/>
      <c r="S18" s="99"/>
      <c r="T18" s="100">
        <f t="shared" si="6"/>
        <v>100</v>
      </c>
      <c r="U18" s="138">
        <f t="shared" si="3"/>
        <v>0</v>
      </c>
      <c r="V18" s="118"/>
      <c r="W18" s="99"/>
      <c r="X18" s="99"/>
      <c r="Y18" s="100">
        <f t="shared" si="7"/>
        <v>100</v>
      </c>
      <c r="Z18" s="138">
        <f t="shared" si="4"/>
        <v>0</v>
      </c>
    </row>
    <row r="19" spans="1:26" x14ac:dyDescent="0.25">
      <c r="A19" s="25"/>
      <c r="B19" s="25"/>
      <c r="C19" s="25"/>
      <c r="D19" s="25"/>
      <c r="E19" s="46"/>
      <c r="F19" s="108">
        <f t="shared" si="0"/>
        <v>0</v>
      </c>
      <c r="G19" s="98"/>
      <c r="H19" s="99"/>
      <c r="I19" s="99"/>
      <c r="J19" s="100">
        <f t="shared" si="5"/>
        <v>100</v>
      </c>
      <c r="K19" s="138">
        <f t="shared" si="1"/>
        <v>0</v>
      </c>
      <c r="L19" s="118"/>
      <c r="M19" s="99"/>
      <c r="N19" s="99"/>
      <c r="O19" s="100"/>
      <c r="P19" s="138">
        <f t="shared" si="2"/>
        <v>0</v>
      </c>
      <c r="Q19" s="118"/>
      <c r="R19" s="99"/>
      <c r="S19" s="99"/>
      <c r="T19" s="100">
        <f t="shared" si="6"/>
        <v>100</v>
      </c>
      <c r="U19" s="138">
        <f t="shared" si="3"/>
        <v>0</v>
      </c>
      <c r="V19" s="118"/>
      <c r="W19" s="99"/>
      <c r="X19" s="99"/>
      <c r="Y19" s="100">
        <f t="shared" si="7"/>
        <v>100</v>
      </c>
      <c r="Z19" s="138">
        <f t="shared" si="4"/>
        <v>0</v>
      </c>
    </row>
    <row r="20" spans="1:26" ht="16.5" thickBot="1" x14ac:dyDescent="0.3">
      <c r="A20" s="25"/>
      <c r="B20" s="25"/>
      <c r="C20" s="25"/>
      <c r="D20" s="25"/>
      <c r="E20" s="46"/>
      <c r="F20" s="115">
        <f>K20+P20+U20+Z20</f>
        <v>0</v>
      </c>
      <c r="G20" s="120"/>
      <c r="H20" s="121"/>
      <c r="I20" s="121"/>
      <c r="J20" s="122">
        <f>100-G20+(H20+I20)</f>
        <v>100</v>
      </c>
      <c r="K20" s="139">
        <f t="shared" si="1"/>
        <v>0</v>
      </c>
      <c r="L20" s="123"/>
      <c r="M20" s="121"/>
      <c r="N20" s="121"/>
      <c r="O20" s="122"/>
      <c r="P20" s="139">
        <f t="shared" si="2"/>
        <v>0</v>
      </c>
      <c r="Q20" s="123"/>
      <c r="R20" s="121"/>
      <c r="S20" s="121"/>
      <c r="T20" s="122">
        <f>100-Q20+(R20+S20)</f>
        <v>100</v>
      </c>
      <c r="U20" s="139">
        <f t="shared" si="3"/>
        <v>0</v>
      </c>
      <c r="V20" s="123"/>
      <c r="W20" s="121"/>
      <c r="X20" s="121"/>
      <c r="Y20" s="122">
        <f>100-V20+(W20+X20)</f>
        <v>100</v>
      </c>
      <c r="Z20" s="139">
        <f t="shared" si="4"/>
        <v>0</v>
      </c>
    </row>
    <row r="22" spans="1:26" ht="16.5" thickBot="1" x14ac:dyDescent="0.3"/>
    <row r="23" spans="1:26" ht="24" thickBot="1" x14ac:dyDescent="0.3">
      <c r="G23" s="208" t="s">
        <v>279</v>
      </c>
      <c r="H23" s="209"/>
      <c r="I23" s="209"/>
      <c r="J23" s="209"/>
      <c r="K23" s="65"/>
      <c r="L23" s="211" t="s">
        <v>280</v>
      </c>
      <c r="M23" s="211"/>
      <c r="N23" s="211"/>
      <c r="O23" s="211"/>
      <c r="P23" s="66"/>
      <c r="Q23" s="208" t="s">
        <v>40</v>
      </c>
      <c r="R23" s="202"/>
      <c r="S23" s="202"/>
      <c r="T23" s="202"/>
      <c r="U23" s="65"/>
      <c r="V23" s="210" t="s">
        <v>41</v>
      </c>
      <c r="W23" s="202"/>
      <c r="X23" s="202"/>
      <c r="Y23" s="202"/>
      <c r="Z23" s="66"/>
    </row>
    <row r="24" spans="1:26" s="40" customFormat="1" ht="31.5" x14ac:dyDescent="0.25">
      <c r="A24" s="213" t="s">
        <v>119</v>
      </c>
      <c r="B24" s="214"/>
      <c r="C24" s="214"/>
      <c r="D24" s="214"/>
      <c r="E24" s="217"/>
      <c r="F24" s="142" t="s">
        <v>4</v>
      </c>
      <c r="G24" s="68" t="s">
        <v>42</v>
      </c>
      <c r="H24" s="69" t="s">
        <v>5</v>
      </c>
      <c r="I24" s="69" t="s">
        <v>6</v>
      </c>
      <c r="J24" s="70" t="s">
        <v>43</v>
      </c>
      <c r="K24" s="12" t="s">
        <v>44</v>
      </c>
      <c r="L24" s="68" t="s">
        <v>42</v>
      </c>
      <c r="M24" s="69" t="s">
        <v>5</v>
      </c>
      <c r="N24" s="69" t="s">
        <v>6</v>
      </c>
      <c r="O24" s="69" t="s">
        <v>43</v>
      </c>
      <c r="P24" s="12" t="s">
        <v>44</v>
      </c>
      <c r="Q24" s="67" t="s">
        <v>42</v>
      </c>
      <c r="R24" s="14" t="s">
        <v>5</v>
      </c>
      <c r="S24" s="14" t="s">
        <v>6</v>
      </c>
      <c r="T24" s="16" t="s">
        <v>43</v>
      </c>
      <c r="U24" s="15" t="s">
        <v>44</v>
      </c>
      <c r="V24" s="13" t="s">
        <v>42</v>
      </c>
      <c r="W24" s="14" t="s">
        <v>5</v>
      </c>
      <c r="X24" s="14" t="s">
        <v>6</v>
      </c>
      <c r="Y24" s="16" t="s">
        <v>43</v>
      </c>
      <c r="Z24" s="15" t="s">
        <v>44</v>
      </c>
    </row>
    <row r="25" spans="1:26" x14ac:dyDescent="0.25">
      <c r="A25" s="18" t="s">
        <v>11</v>
      </c>
      <c r="B25" s="18" t="s">
        <v>12</v>
      </c>
      <c r="C25" s="19" t="s">
        <v>13</v>
      </c>
      <c r="D25" s="18" t="s">
        <v>14</v>
      </c>
      <c r="E25" s="45" t="s">
        <v>61</v>
      </c>
      <c r="F25" s="108"/>
      <c r="G25" s="79"/>
      <c r="H25" s="84"/>
      <c r="I25" s="84"/>
      <c r="J25" s="85"/>
      <c r="K25" s="44"/>
      <c r="L25" s="79"/>
      <c r="M25" s="84"/>
      <c r="N25" s="84"/>
      <c r="O25" s="84"/>
      <c r="P25" s="44"/>
      <c r="Q25" s="79"/>
      <c r="R25" s="84"/>
      <c r="S25" s="84"/>
      <c r="T25" s="85"/>
      <c r="U25" s="44"/>
      <c r="V25" s="81"/>
      <c r="W25" s="84"/>
      <c r="X25" s="84"/>
      <c r="Y25" s="85"/>
      <c r="Z25" s="44"/>
    </row>
    <row r="26" spans="1:26" x14ac:dyDescent="0.25">
      <c r="A26" s="25" t="s">
        <v>154</v>
      </c>
      <c r="B26" s="25" t="s">
        <v>155</v>
      </c>
      <c r="C26" s="25" t="s">
        <v>149</v>
      </c>
      <c r="D26" s="25" t="s">
        <v>156</v>
      </c>
      <c r="E26" s="46"/>
      <c r="F26" s="108">
        <f>K26+P26+U26+Z26</f>
        <v>0</v>
      </c>
      <c r="G26" s="118"/>
      <c r="H26" s="99"/>
      <c r="I26" s="99"/>
      <c r="J26" s="100">
        <f t="shared" ref="J26:J37" si="8">100-G26+(H26+I26)</f>
        <v>100</v>
      </c>
      <c r="K26" s="138">
        <f>IF(OR(G26&lt;60,H26+I26&gt;9),0,21-_xlfn.RANK.EQ(J26,$J$26:$J$38,1))</f>
        <v>0</v>
      </c>
      <c r="L26" s="118"/>
      <c r="M26" s="99"/>
      <c r="N26" s="99"/>
      <c r="O26" s="100">
        <f t="shared" ref="O26:O37" si="9">100-L26+(M26+N26)</f>
        <v>100</v>
      </c>
      <c r="P26" s="138">
        <f>IF(OR(L26&lt;60,M26+N26&gt;9),0,21-_xlfn.RANK.EQ(O26,$O$26:$O$38,1))</f>
        <v>0</v>
      </c>
      <c r="Q26" s="118"/>
      <c r="R26" s="99"/>
      <c r="S26" s="99"/>
      <c r="T26" s="100">
        <f t="shared" ref="T26:T37" si="10">100-Q26+(R26+S26)</f>
        <v>100</v>
      </c>
      <c r="U26" s="138">
        <f>IF(OR(Q26&lt;60,R26+S26&gt;9),0,21-_xlfn.RANK.EQ(T26,$T$26:$T$38,1))</f>
        <v>0</v>
      </c>
      <c r="V26" s="98"/>
      <c r="W26" s="99"/>
      <c r="X26" s="99"/>
      <c r="Y26" s="100">
        <f t="shared" ref="Y26:Y37" si="11">100-V26+(W26+X26)</f>
        <v>100</v>
      </c>
      <c r="Z26" s="138">
        <f>IF(OR(V26&lt;60,W26+X26&gt;9),0,21-_xlfn.RANK.EQ(Y26,$Y$26:$Y$38,1))</f>
        <v>0</v>
      </c>
    </row>
    <row r="27" spans="1:26" x14ac:dyDescent="0.25">
      <c r="A27" s="27" t="s">
        <v>403</v>
      </c>
      <c r="B27" s="28" t="s">
        <v>404</v>
      </c>
      <c r="C27" s="29" t="s">
        <v>405</v>
      </c>
      <c r="D27" s="25" t="s">
        <v>406</v>
      </c>
      <c r="E27" s="72"/>
      <c r="F27" s="108">
        <f t="shared" ref="F27:F37" si="12">K27+P27+U27+Z27</f>
        <v>0</v>
      </c>
      <c r="G27" s="118"/>
      <c r="H27" s="99"/>
      <c r="I27" s="99"/>
      <c r="J27" s="100">
        <f t="shared" si="8"/>
        <v>100</v>
      </c>
      <c r="K27" s="138">
        <f t="shared" ref="K27:K38" si="13">IF(OR(G27&lt;60,H27+I27&gt;9),0,21-_xlfn.RANK.EQ(J27,$J$26:$J$38,1))</f>
        <v>0</v>
      </c>
      <c r="L27" s="118"/>
      <c r="M27" s="99"/>
      <c r="N27" s="99"/>
      <c r="O27" s="100">
        <f t="shared" si="9"/>
        <v>100</v>
      </c>
      <c r="P27" s="138">
        <f t="shared" ref="P27:P38" si="14">IF(OR(L27&lt;60,M27+N27&gt;9),0,21-_xlfn.RANK.EQ(O27,$O$26:$O$38,1))</f>
        <v>0</v>
      </c>
      <c r="Q27" s="118"/>
      <c r="R27" s="99"/>
      <c r="S27" s="99"/>
      <c r="T27" s="100">
        <f t="shared" si="10"/>
        <v>100</v>
      </c>
      <c r="U27" s="138">
        <f t="shared" ref="U27:U38" si="15">IF(OR(Q27&lt;60,R27+S27&gt;9),0,21-_xlfn.RANK.EQ(T27,$T$26:$T$38,1))</f>
        <v>0</v>
      </c>
      <c r="V27" s="98"/>
      <c r="W27" s="99"/>
      <c r="X27" s="99"/>
      <c r="Y27" s="100">
        <f t="shared" si="11"/>
        <v>100</v>
      </c>
      <c r="Z27" s="138">
        <f t="shared" ref="Z27:Z38" si="16">IF(OR(V27&lt;60,W27+X27&gt;9),0,21-_xlfn.RANK.EQ(Y27,$Y$26:$Y$38,1))</f>
        <v>0</v>
      </c>
    </row>
    <row r="28" spans="1:26" x14ac:dyDescent="0.25">
      <c r="A28" s="25"/>
      <c r="B28" s="25"/>
      <c r="C28" s="26"/>
      <c r="D28" s="25"/>
      <c r="E28" s="46"/>
      <c r="F28" s="108">
        <f t="shared" si="12"/>
        <v>0</v>
      </c>
      <c r="G28" s="118"/>
      <c r="H28" s="99"/>
      <c r="I28" s="99"/>
      <c r="J28" s="100">
        <f t="shared" si="8"/>
        <v>100</v>
      </c>
      <c r="K28" s="138">
        <f t="shared" si="13"/>
        <v>0</v>
      </c>
      <c r="L28" s="118"/>
      <c r="M28" s="99"/>
      <c r="N28" s="99"/>
      <c r="O28" s="100">
        <f t="shared" si="9"/>
        <v>100</v>
      </c>
      <c r="P28" s="138">
        <f t="shared" si="14"/>
        <v>0</v>
      </c>
      <c r="Q28" s="118"/>
      <c r="R28" s="99"/>
      <c r="S28" s="109"/>
      <c r="T28" s="100">
        <f t="shared" si="10"/>
        <v>100</v>
      </c>
      <c r="U28" s="138">
        <f t="shared" si="15"/>
        <v>0</v>
      </c>
      <c r="V28" s="98"/>
      <c r="W28" s="99"/>
      <c r="X28" s="109"/>
      <c r="Y28" s="100">
        <f t="shared" si="11"/>
        <v>100</v>
      </c>
      <c r="Z28" s="138">
        <f t="shared" si="16"/>
        <v>0</v>
      </c>
    </row>
    <row r="29" spans="1:26" x14ac:dyDescent="0.25">
      <c r="A29" s="25"/>
      <c r="B29" s="25"/>
      <c r="C29" s="26"/>
      <c r="D29" s="25"/>
      <c r="E29" s="46"/>
      <c r="F29" s="108">
        <f t="shared" si="12"/>
        <v>0</v>
      </c>
      <c r="G29" s="118"/>
      <c r="H29" s="99"/>
      <c r="I29" s="99"/>
      <c r="J29" s="100">
        <f t="shared" si="8"/>
        <v>100</v>
      </c>
      <c r="K29" s="138">
        <f t="shared" si="13"/>
        <v>0</v>
      </c>
      <c r="L29" s="118"/>
      <c r="M29" s="99"/>
      <c r="N29" s="99"/>
      <c r="O29" s="100">
        <f t="shared" si="9"/>
        <v>100</v>
      </c>
      <c r="P29" s="138">
        <f t="shared" si="14"/>
        <v>0</v>
      </c>
      <c r="Q29" s="118"/>
      <c r="R29" s="99"/>
      <c r="S29" s="99"/>
      <c r="T29" s="100">
        <f t="shared" si="10"/>
        <v>100</v>
      </c>
      <c r="U29" s="138">
        <f t="shared" si="15"/>
        <v>0</v>
      </c>
      <c r="V29" s="98"/>
      <c r="W29" s="99"/>
      <c r="X29" s="99"/>
      <c r="Y29" s="100">
        <f t="shared" si="11"/>
        <v>100</v>
      </c>
      <c r="Z29" s="138">
        <f t="shared" si="16"/>
        <v>0</v>
      </c>
    </row>
    <row r="30" spans="1:26" x14ac:dyDescent="0.25">
      <c r="A30" s="25"/>
      <c r="B30" s="25"/>
      <c r="C30" s="26"/>
      <c r="D30" s="25"/>
      <c r="E30" s="46"/>
      <c r="F30" s="108">
        <f t="shared" si="12"/>
        <v>0</v>
      </c>
      <c r="G30" s="118"/>
      <c r="H30" s="99"/>
      <c r="I30" s="99"/>
      <c r="J30" s="100">
        <f t="shared" si="8"/>
        <v>100</v>
      </c>
      <c r="K30" s="138">
        <f t="shared" si="13"/>
        <v>0</v>
      </c>
      <c r="L30" s="118"/>
      <c r="M30" s="99"/>
      <c r="N30" s="99"/>
      <c r="O30" s="100">
        <f t="shared" si="9"/>
        <v>100</v>
      </c>
      <c r="P30" s="138">
        <f t="shared" si="14"/>
        <v>0</v>
      </c>
      <c r="Q30" s="118"/>
      <c r="R30" s="99"/>
      <c r="S30" s="99"/>
      <c r="T30" s="100">
        <f t="shared" si="10"/>
        <v>100</v>
      </c>
      <c r="U30" s="138">
        <f t="shared" si="15"/>
        <v>0</v>
      </c>
      <c r="V30" s="98"/>
      <c r="W30" s="99"/>
      <c r="X30" s="99"/>
      <c r="Y30" s="100">
        <f t="shared" si="11"/>
        <v>100</v>
      </c>
      <c r="Z30" s="138">
        <f t="shared" si="16"/>
        <v>0</v>
      </c>
    </row>
    <row r="31" spans="1:26" x14ac:dyDescent="0.25">
      <c r="A31" s="25"/>
      <c r="B31" s="25"/>
      <c r="C31" s="26"/>
      <c r="D31" s="25"/>
      <c r="E31" s="46"/>
      <c r="F31" s="108">
        <f t="shared" si="12"/>
        <v>0</v>
      </c>
      <c r="G31" s="118"/>
      <c r="H31" s="99"/>
      <c r="I31" s="99"/>
      <c r="J31" s="100">
        <f t="shared" si="8"/>
        <v>100</v>
      </c>
      <c r="K31" s="138">
        <f t="shared" si="13"/>
        <v>0</v>
      </c>
      <c r="L31" s="118"/>
      <c r="M31" s="99"/>
      <c r="N31" s="99"/>
      <c r="O31" s="100">
        <f t="shared" si="9"/>
        <v>100</v>
      </c>
      <c r="P31" s="138">
        <f t="shared" si="14"/>
        <v>0</v>
      </c>
      <c r="Q31" s="118"/>
      <c r="R31" s="99"/>
      <c r="S31" s="99"/>
      <c r="T31" s="100">
        <f t="shared" si="10"/>
        <v>100</v>
      </c>
      <c r="U31" s="138">
        <f t="shared" si="15"/>
        <v>0</v>
      </c>
      <c r="V31" s="98"/>
      <c r="W31" s="99"/>
      <c r="X31" s="99"/>
      <c r="Y31" s="100">
        <f t="shared" si="11"/>
        <v>100</v>
      </c>
      <c r="Z31" s="138">
        <f t="shared" si="16"/>
        <v>0</v>
      </c>
    </row>
    <row r="32" spans="1:26" x14ac:dyDescent="0.25">
      <c r="A32" s="25"/>
      <c r="B32" s="25"/>
      <c r="C32" s="26"/>
      <c r="D32" s="25"/>
      <c r="E32" s="46"/>
      <c r="F32" s="108">
        <f t="shared" si="12"/>
        <v>0</v>
      </c>
      <c r="G32" s="118"/>
      <c r="H32" s="99"/>
      <c r="I32" s="99"/>
      <c r="J32" s="100">
        <f t="shared" si="8"/>
        <v>100</v>
      </c>
      <c r="K32" s="138">
        <f t="shared" si="13"/>
        <v>0</v>
      </c>
      <c r="L32" s="118"/>
      <c r="M32" s="99"/>
      <c r="N32" s="99"/>
      <c r="O32" s="100">
        <f t="shared" si="9"/>
        <v>100</v>
      </c>
      <c r="P32" s="138">
        <f t="shared" si="14"/>
        <v>0</v>
      </c>
      <c r="Q32" s="118"/>
      <c r="R32" s="99"/>
      <c r="S32" s="99"/>
      <c r="T32" s="100">
        <f t="shared" si="10"/>
        <v>100</v>
      </c>
      <c r="U32" s="138">
        <f t="shared" si="15"/>
        <v>0</v>
      </c>
      <c r="V32" s="98"/>
      <c r="W32" s="99"/>
      <c r="X32" s="99"/>
      <c r="Y32" s="100">
        <f t="shared" si="11"/>
        <v>100</v>
      </c>
      <c r="Z32" s="138">
        <f t="shared" si="16"/>
        <v>0</v>
      </c>
    </row>
    <row r="33" spans="1:26" x14ac:dyDescent="0.25">
      <c r="A33" s="25"/>
      <c r="B33" s="25"/>
      <c r="C33" s="26"/>
      <c r="D33" s="25"/>
      <c r="E33" s="46"/>
      <c r="F33" s="108">
        <f t="shared" si="12"/>
        <v>0</v>
      </c>
      <c r="G33" s="118"/>
      <c r="H33" s="99"/>
      <c r="I33" s="99"/>
      <c r="J33" s="100">
        <f t="shared" si="8"/>
        <v>100</v>
      </c>
      <c r="K33" s="138">
        <f t="shared" si="13"/>
        <v>0</v>
      </c>
      <c r="L33" s="118"/>
      <c r="M33" s="99"/>
      <c r="N33" s="99"/>
      <c r="O33" s="100">
        <f t="shared" si="9"/>
        <v>100</v>
      </c>
      <c r="P33" s="138">
        <f t="shared" si="14"/>
        <v>0</v>
      </c>
      <c r="Q33" s="118"/>
      <c r="R33" s="99"/>
      <c r="S33" s="99"/>
      <c r="T33" s="100">
        <f t="shared" si="10"/>
        <v>100</v>
      </c>
      <c r="U33" s="138">
        <f t="shared" si="15"/>
        <v>0</v>
      </c>
      <c r="V33" s="98"/>
      <c r="W33" s="99"/>
      <c r="X33" s="99"/>
      <c r="Y33" s="100">
        <f t="shared" si="11"/>
        <v>100</v>
      </c>
      <c r="Z33" s="138">
        <f t="shared" si="16"/>
        <v>0</v>
      </c>
    </row>
    <row r="34" spans="1:26" x14ac:dyDescent="0.25">
      <c r="A34" s="25"/>
      <c r="B34" s="25"/>
      <c r="C34" s="26"/>
      <c r="D34" s="25"/>
      <c r="E34" s="46"/>
      <c r="F34" s="108">
        <f t="shared" si="12"/>
        <v>0</v>
      </c>
      <c r="G34" s="118"/>
      <c r="H34" s="99"/>
      <c r="I34" s="99"/>
      <c r="J34" s="100">
        <f t="shared" si="8"/>
        <v>100</v>
      </c>
      <c r="K34" s="138">
        <f t="shared" si="13"/>
        <v>0</v>
      </c>
      <c r="L34" s="118"/>
      <c r="M34" s="99"/>
      <c r="N34" s="99"/>
      <c r="O34" s="100">
        <f t="shared" si="9"/>
        <v>100</v>
      </c>
      <c r="P34" s="138">
        <f t="shared" si="14"/>
        <v>0</v>
      </c>
      <c r="Q34" s="118"/>
      <c r="R34" s="99"/>
      <c r="S34" s="99"/>
      <c r="T34" s="100">
        <f t="shared" si="10"/>
        <v>100</v>
      </c>
      <c r="U34" s="138">
        <f t="shared" si="15"/>
        <v>0</v>
      </c>
      <c r="V34" s="98"/>
      <c r="W34" s="99"/>
      <c r="X34" s="99"/>
      <c r="Y34" s="100">
        <f t="shared" si="11"/>
        <v>100</v>
      </c>
      <c r="Z34" s="138">
        <f t="shared" si="16"/>
        <v>0</v>
      </c>
    </row>
    <row r="35" spans="1:26" x14ac:dyDescent="0.25">
      <c r="A35" s="25"/>
      <c r="B35" s="25"/>
      <c r="C35" s="25"/>
      <c r="D35" s="25"/>
      <c r="E35" s="46"/>
      <c r="F35" s="108">
        <f t="shared" si="12"/>
        <v>0</v>
      </c>
      <c r="G35" s="118"/>
      <c r="H35" s="99"/>
      <c r="I35" s="99"/>
      <c r="J35" s="100">
        <f t="shared" si="8"/>
        <v>100</v>
      </c>
      <c r="K35" s="138">
        <f t="shared" si="13"/>
        <v>0</v>
      </c>
      <c r="L35" s="118"/>
      <c r="M35" s="99"/>
      <c r="N35" s="99"/>
      <c r="O35" s="100">
        <f t="shared" si="9"/>
        <v>100</v>
      </c>
      <c r="P35" s="138">
        <f t="shared" si="14"/>
        <v>0</v>
      </c>
      <c r="Q35" s="118"/>
      <c r="R35" s="99"/>
      <c r="S35" s="99"/>
      <c r="T35" s="100">
        <f t="shared" si="10"/>
        <v>100</v>
      </c>
      <c r="U35" s="138">
        <f t="shared" si="15"/>
        <v>0</v>
      </c>
      <c r="V35" s="98"/>
      <c r="W35" s="99"/>
      <c r="X35" s="99"/>
      <c r="Y35" s="100">
        <f t="shared" si="11"/>
        <v>100</v>
      </c>
      <c r="Z35" s="138">
        <f t="shared" si="16"/>
        <v>0</v>
      </c>
    </row>
    <row r="36" spans="1:26" x14ac:dyDescent="0.25">
      <c r="A36" s="25"/>
      <c r="B36" s="25"/>
      <c r="C36" s="25"/>
      <c r="D36" s="25"/>
      <c r="E36" s="46"/>
      <c r="F36" s="108">
        <f t="shared" si="12"/>
        <v>0</v>
      </c>
      <c r="G36" s="118"/>
      <c r="H36" s="99"/>
      <c r="I36" s="99"/>
      <c r="J36" s="100">
        <f t="shared" si="8"/>
        <v>100</v>
      </c>
      <c r="K36" s="138">
        <f t="shared" si="13"/>
        <v>0</v>
      </c>
      <c r="L36" s="118"/>
      <c r="M36" s="99"/>
      <c r="N36" s="99"/>
      <c r="O36" s="100">
        <f t="shared" si="9"/>
        <v>100</v>
      </c>
      <c r="P36" s="138">
        <f t="shared" si="14"/>
        <v>0</v>
      </c>
      <c r="Q36" s="118"/>
      <c r="R36" s="99"/>
      <c r="S36" s="99"/>
      <c r="T36" s="100">
        <f t="shared" si="10"/>
        <v>100</v>
      </c>
      <c r="U36" s="138">
        <f t="shared" si="15"/>
        <v>0</v>
      </c>
      <c r="V36" s="98"/>
      <c r="W36" s="99"/>
      <c r="X36" s="99"/>
      <c r="Y36" s="100">
        <f t="shared" si="11"/>
        <v>100</v>
      </c>
      <c r="Z36" s="138">
        <f t="shared" si="16"/>
        <v>0</v>
      </c>
    </row>
    <row r="37" spans="1:26" x14ac:dyDescent="0.25">
      <c r="A37" s="28"/>
      <c r="B37" s="28"/>
      <c r="C37" s="28"/>
      <c r="D37" s="25"/>
      <c r="E37" s="71"/>
      <c r="F37" s="108">
        <f t="shared" si="12"/>
        <v>0</v>
      </c>
      <c r="G37" s="119"/>
      <c r="H37" s="104"/>
      <c r="I37" s="104"/>
      <c r="J37" s="100">
        <f t="shared" si="8"/>
        <v>100</v>
      </c>
      <c r="K37" s="138">
        <f t="shared" si="13"/>
        <v>0</v>
      </c>
      <c r="L37" s="119"/>
      <c r="M37" s="104"/>
      <c r="N37" s="104"/>
      <c r="O37" s="100">
        <f t="shared" si="9"/>
        <v>100</v>
      </c>
      <c r="P37" s="138">
        <f t="shared" si="14"/>
        <v>0</v>
      </c>
      <c r="Q37" s="119"/>
      <c r="R37" s="104"/>
      <c r="S37" s="104"/>
      <c r="T37" s="100">
        <f t="shared" si="10"/>
        <v>100</v>
      </c>
      <c r="U37" s="138">
        <f t="shared" si="15"/>
        <v>0</v>
      </c>
      <c r="V37" s="103"/>
      <c r="W37" s="104"/>
      <c r="X37" s="104"/>
      <c r="Y37" s="100">
        <f t="shared" si="11"/>
        <v>100</v>
      </c>
      <c r="Z37" s="138">
        <f t="shared" si="16"/>
        <v>0</v>
      </c>
    </row>
    <row r="38" spans="1:26" ht="16.5" thickBot="1" x14ac:dyDescent="0.3">
      <c r="A38" s="2"/>
      <c r="B38" s="2"/>
      <c r="C38" s="2"/>
      <c r="D38" s="25"/>
      <c r="E38" s="46"/>
      <c r="F38" s="115">
        <f>K38+P38+U38+Z38</f>
        <v>0</v>
      </c>
      <c r="G38" s="123"/>
      <c r="H38" s="121"/>
      <c r="I38" s="121"/>
      <c r="J38" s="122">
        <f>100-G38+(H38+I38)</f>
        <v>100</v>
      </c>
      <c r="K38" s="139">
        <f t="shared" si="13"/>
        <v>0</v>
      </c>
      <c r="L38" s="123"/>
      <c r="M38" s="121"/>
      <c r="N38" s="121"/>
      <c r="O38" s="122">
        <f>100-L38+(M38+N38)</f>
        <v>100</v>
      </c>
      <c r="P38" s="139">
        <f t="shared" si="14"/>
        <v>0</v>
      </c>
      <c r="Q38" s="123"/>
      <c r="R38" s="121"/>
      <c r="S38" s="121"/>
      <c r="T38" s="122">
        <f>100-Q38+(R38+S38)</f>
        <v>100</v>
      </c>
      <c r="U38" s="139">
        <f t="shared" si="15"/>
        <v>0</v>
      </c>
      <c r="V38" s="120"/>
      <c r="W38" s="121"/>
      <c r="X38" s="121"/>
      <c r="Y38" s="122">
        <f>100-V38+(W38+X38)</f>
        <v>100</v>
      </c>
      <c r="Z38" s="139">
        <f t="shared" si="16"/>
        <v>0</v>
      </c>
    </row>
    <row r="39" spans="1:26" x14ac:dyDescent="0.25">
      <c r="A39" s="1"/>
      <c r="B39" s="1"/>
      <c r="C39" s="1"/>
      <c r="D39" s="35"/>
      <c r="E39" s="35"/>
      <c r="F39" s="113"/>
    </row>
    <row r="40" spans="1:26" ht="16.5" thickBot="1" x14ac:dyDescent="0.3"/>
    <row r="41" spans="1:26" ht="24" thickBot="1" x14ac:dyDescent="0.3">
      <c r="G41" s="208" t="s">
        <v>279</v>
      </c>
      <c r="H41" s="209"/>
      <c r="I41" s="209"/>
      <c r="J41" s="209"/>
      <c r="K41" s="65"/>
      <c r="L41" s="211" t="s">
        <v>280</v>
      </c>
      <c r="M41" s="211"/>
      <c r="N41" s="211"/>
      <c r="O41" s="211"/>
      <c r="P41" s="66"/>
      <c r="Q41" s="208" t="s">
        <v>40</v>
      </c>
      <c r="R41" s="209"/>
      <c r="S41" s="209"/>
      <c r="T41" s="209"/>
      <c r="U41" s="65"/>
      <c r="V41" s="210" t="s">
        <v>41</v>
      </c>
      <c r="W41" s="211"/>
      <c r="X41" s="211"/>
      <c r="Y41" s="211"/>
      <c r="Z41" s="66"/>
    </row>
    <row r="42" spans="1:26" s="17" customFormat="1" ht="31.5" x14ac:dyDescent="0.25">
      <c r="A42" s="213" t="s">
        <v>45</v>
      </c>
      <c r="B42" s="214"/>
      <c r="C42" s="214"/>
      <c r="D42" s="214"/>
      <c r="E42" s="217"/>
      <c r="F42" s="142" t="s">
        <v>4</v>
      </c>
      <c r="G42" s="68" t="s">
        <v>42</v>
      </c>
      <c r="H42" s="69" t="s">
        <v>5</v>
      </c>
      <c r="I42" s="69" t="s">
        <v>6</v>
      </c>
      <c r="J42" s="70" t="s">
        <v>43</v>
      </c>
      <c r="K42" s="12" t="s">
        <v>44</v>
      </c>
      <c r="L42" s="37" t="s">
        <v>42</v>
      </c>
      <c r="M42" s="36" t="s">
        <v>5</v>
      </c>
      <c r="N42" s="36" t="s">
        <v>6</v>
      </c>
      <c r="O42" s="80" t="s">
        <v>43</v>
      </c>
      <c r="P42" s="12" t="s">
        <v>44</v>
      </c>
      <c r="Q42" s="13" t="s">
        <v>42</v>
      </c>
      <c r="R42" s="14" t="s">
        <v>5</v>
      </c>
      <c r="S42" s="14" t="s">
        <v>6</v>
      </c>
      <c r="T42" s="16" t="s">
        <v>43</v>
      </c>
      <c r="U42" s="15" t="s">
        <v>44</v>
      </c>
      <c r="V42" s="13" t="s">
        <v>42</v>
      </c>
      <c r="W42" s="14" t="s">
        <v>5</v>
      </c>
      <c r="X42" s="14" t="s">
        <v>6</v>
      </c>
      <c r="Y42" s="16" t="s">
        <v>43</v>
      </c>
      <c r="Z42" s="15" t="s">
        <v>44</v>
      </c>
    </row>
    <row r="43" spans="1:26" x14ac:dyDescent="0.25">
      <c r="A43" s="18" t="s">
        <v>11</v>
      </c>
      <c r="B43" s="18" t="s">
        <v>12</v>
      </c>
      <c r="C43" s="19" t="s">
        <v>13</v>
      </c>
      <c r="D43" s="18" t="s">
        <v>14</v>
      </c>
      <c r="E43" s="45" t="s">
        <v>61</v>
      </c>
      <c r="F43" s="108"/>
      <c r="G43" s="79"/>
      <c r="H43" s="84"/>
      <c r="I43" s="84"/>
      <c r="J43" s="85"/>
      <c r="K43" s="44"/>
      <c r="L43" s="81"/>
      <c r="M43" s="84"/>
      <c r="N43" s="84"/>
      <c r="O43" s="85"/>
      <c r="P43" s="86"/>
      <c r="Q43" s="124"/>
      <c r="R43" s="124"/>
      <c r="S43" s="124"/>
      <c r="T43" s="85"/>
      <c r="U43" s="44"/>
      <c r="V43" s="81"/>
      <c r="W43" s="84"/>
      <c r="X43" s="84"/>
      <c r="Y43" s="85"/>
      <c r="Z43" s="44"/>
    </row>
    <row r="44" spans="1:26" x14ac:dyDescent="0.25">
      <c r="A44" s="24" t="s">
        <v>234</v>
      </c>
      <c r="B44" s="25" t="s">
        <v>231</v>
      </c>
      <c r="C44" s="26" t="s">
        <v>232</v>
      </c>
      <c r="D44" s="26" t="s">
        <v>235</v>
      </c>
      <c r="E44" s="72"/>
      <c r="F44" s="108">
        <f t="shared" ref="F44:F49" si="17">K44+P44+U44+Z44</f>
        <v>0</v>
      </c>
      <c r="G44" s="118">
        <v>56.79</v>
      </c>
      <c r="H44" s="99">
        <v>0</v>
      </c>
      <c r="I44" s="99">
        <v>0</v>
      </c>
      <c r="J44" s="100">
        <f t="shared" ref="J44:J49" si="18">100-G44+(H44+I44)</f>
        <v>43.21</v>
      </c>
      <c r="K44" s="138">
        <f t="shared" ref="K44:K49" si="19">IF(OR(G44&lt;60,H44+I44&gt;9),0,21-_xlfn.RANK.EQ(J44,$J$44:$J$49,1))</f>
        <v>0</v>
      </c>
      <c r="L44" s="98"/>
      <c r="M44" s="99"/>
      <c r="N44" s="99"/>
      <c r="O44" s="100">
        <f t="shared" ref="O44:O49" si="20">100-L44+(M44+N44)</f>
        <v>100</v>
      </c>
      <c r="P44" s="138">
        <f t="shared" ref="P44:P49" si="21">IF(OR(L44&lt;60,M44+N44&gt;9),0,21-_xlfn.RANK.EQ(O44,$O$44:$O$49,1))</f>
        <v>0</v>
      </c>
      <c r="Q44" s="98"/>
      <c r="R44" s="99"/>
      <c r="S44" s="99"/>
      <c r="T44" s="100">
        <f t="shared" ref="T44:T49" si="22">100-Q44+(R44+S44)</f>
        <v>100</v>
      </c>
      <c r="U44" s="138">
        <f t="shared" ref="U44:U49" si="23">IF(OR(Q44&lt;60,R44+S44&gt;9),0,21-_xlfn.RANK.EQ(T44,$T$44:$T$49,1))</f>
        <v>0</v>
      </c>
      <c r="V44" s="98"/>
      <c r="W44" s="99"/>
      <c r="X44" s="99"/>
      <c r="Y44" s="100">
        <f t="shared" ref="Y44:Y49" si="24">100-V44+(W44+X44)</f>
        <v>100</v>
      </c>
      <c r="Z44" s="138">
        <f t="shared" ref="Z44:Z49" si="25">IF(OR(V44&lt;60,W44+X44&gt;9),0,21-_xlfn.RANK.EQ(Y44,$Y$44:$Y$49,1))</f>
        <v>0</v>
      </c>
    </row>
    <row r="45" spans="1:26" x14ac:dyDescent="0.25">
      <c r="A45" s="24" t="s">
        <v>168</v>
      </c>
      <c r="B45" s="25" t="s">
        <v>169</v>
      </c>
      <c r="C45" s="26" t="s">
        <v>170</v>
      </c>
      <c r="D45" s="26" t="s">
        <v>171</v>
      </c>
      <c r="E45" s="72"/>
      <c r="F45" s="108">
        <f t="shared" si="17"/>
        <v>0</v>
      </c>
      <c r="G45" s="118"/>
      <c r="H45" s="99"/>
      <c r="I45" s="99"/>
      <c r="J45" s="100">
        <f t="shared" si="18"/>
        <v>100</v>
      </c>
      <c r="K45" s="138">
        <f t="shared" si="19"/>
        <v>0</v>
      </c>
      <c r="L45" s="98"/>
      <c r="M45" s="99"/>
      <c r="N45" s="99"/>
      <c r="O45" s="100">
        <f t="shared" si="20"/>
        <v>100</v>
      </c>
      <c r="P45" s="138">
        <f t="shared" si="21"/>
        <v>0</v>
      </c>
      <c r="Q45" s="98"/>
      <c r="R45" s="99"/>
      <c r="S45" s="109"/>
      <c r="T45" s="100">
        <f t="shared" si="22"/>
        <v>100</v>
      </c>
      <c r="U45" s="138">
        <f t="shared" si="23"/>
        <v>0</v>
      </c>
      <c r="V45" s="98"/>
      <c r="W45" s="99"/>
      <c r="X45" s="109"/>
      <c r="Y45" s="100">
        <f t="shared" si="24"/>
        <v>100</v>
      </c>
      <c r="Z45" s="138">
        <f t="shared" si="25"/>
        <v>0</v>
      </c>
    </row>
    <row r="46" spans="1:26" x14ac:dyDescent="0.25">
      <c r="A46" s="27" t="s">
        <v>403</v>
      </c>
      <c r="B46" s="28" t="s">
        <v>404</v>
      </c>
      <c r="C46" s="29" t="s">
        <v>405</v>
      </c>
      <c r="D46" s="29" t="s">
        <v>406</v>
      </c>
      <c r="E46" s="72"/>
      <c r="F46" s="108">
        <f t="shared" si="17"/>
        <v>0</v>
      </c>
      <c r="G46" s="118"/>
      <c r="H46" s="99"/>
      <c r="I46" s="99"/>
      <c r="J46" s="100">
        <f t="shared" si="18"/>
        <v>100</v>
      </c>
      <c r="K46" s="138">
        <f t="shared" si="19"/>
        <v>0</v>
      </c>
      <c r="L46" s="98"/>
      <c r="M46" s="99"/>
      <c r="N46" s="99"/>
      <c r="O46" s="100">
        <f t="shared" si="20"/>
        <v>100</v>
      </c>
      <c r="P46" s="138">
        <f t="shared" si="21"/>
        <v>0</v>
      </c>
      <c r="Q46" s="98"/>
      <c r="R46" s="99"/>
      <c r="S46" s="99"/>
      <c r="T46" s="100">
        <f t="shared" si="22"/>
        <v>100</v>
      </c>
      <c r="U46" s="138">
        <f t="shared" si="23"/>
        <v>0</v>
      </c>
      <c r="V46" s="98"/>
      <c r="W46" s="99"/>
      <c r="X46" s="99"/>
      <c r="Y46" s="100">
        <f t="shared" si="24"/>
        <v>100</v>
      </c>
      <c r="Z46" s="138">
        <f t="shared" si="25"/>
        <v>0</v>
      </c>
    </row>
    <row r="47" spans="1:26" x14ac:dyDescent="0.25">
      <c r="A47" s="28"/>
      <c r="B47" s="28"/>
      <c r="C47" s="29"/>
      <c r="D47" s="26"/>
      <c r="E47" s="73"/>
      <c r="F47" s="108">
        <f t="shared" si="17"/>
        <v>0</v>
      </c>
      <c r="G47" s="119"/>
      <c r="H47" s="104"/>
      <c r="I47" s="104"/>
      <c r="J47" s="100">
        <f t="shared" si="18"/>
        <v>100</v>
      </c>
      <c r="K47" s="138">
        <f t="shared" si="19"/>
        <v>0</v>
      </c>
      <c r="L47" s="103"/>
      <c r="M47" s="104"/>
      <c r="N47" s="104"/>
      <c r="O47" s="100">
        <f t="shared" si="20"/>
        <v>100</v>
      </c>
      <c r="P47" s="138">
        <f t="shared" si="21"/>
        <v>0</v>
      </c>
      <c r="Q47" s="103"/>
      <c r="R47" s="104"/>
      <c r="S47" s="104"/>
      <c r="T47" s="100">
        <f t="shared" si="22"/>
        <v>100</v>
      </c>
      <c r="U47" s="138">
        <f t="shared" si="23"/>
        <v>0</v>
      </c>
      <c r="V47" s="103"/>
      <c r="W47" s="104"/>
      <c r="X47" s="104"/>
      <c r="Y47" s="100">
        <f t="shared" si="24"/>
        <v>100</v>
      </c>
      <c r="Z47" s="138">
        <f t="shared" si="25"/>
        <v>0</v>
      </c>
    </row>
    <row r="48" spans="1:26" x14ac:dyDescent="0.25">
      <c r="A48" s="3"/>
      <c r="B48" s="3"/>
      <c r="C48" s="3"/>
      <c r="D48" s="26"/>
      <c r="E48" s="72"/>
      <c r="F48" s="108">
        <f t="shared" si="17"/>
        <v>0</v>
      </c>
      <c r="G48" s="119"/>
      <c r="H48" s="104"/>
      <c r="I48" s="104"/>
      <c r="J48" s="100">
        <f t="shared" si="18"/>
        <v>100</v>
      </c>
      <c r="K48" s="138">
        <f t="shared" si="19"/>
        <v>0</v>
      </c>
      <c r="L48" s="103"/>
      <c r="M48" s="104"/>
      <c r="N48" s="104"/>
      <c r="O48" s="100">
        <f t="shared" si="20"/>
        <v>100</v>
      </c>
      <c r="P48" s="138">
        <f t="shared" si="21"/>
        <v>0</v>
      </c>
      <c r="Q48" s="103"/>
      <c r="R48" s="104"/>
      <c r="S48" s="104"/>
      <c r="T48" s="100">
        <f t="shared" si="22"/>
        <v>100</v>
      </c>
      <c r="U48" s="138">
        <f t="shared" si="23"/>
        <v>0</v>
      </c>
      <c r="V48" s="103"/>
      <c r="W48" s="104"/>
      <c r="X48" s="104"/>
      <c r="Y48" s="100">
        <f t="shared" si="24"/>
        <v>100</v>
      </c>
      <c r="Z48" s="138">
        <f t="shared" si="25"/>
        <v>0</v>
      </c>
    </row>
    <row r="49" spans="1:26" ht="16.5" thickBot="1" x14ac:dyDescent="0.3">
      <c r="A49" s="25"/>
      <c r="B49" s="25"/>
      <c r="C49" s="25"/>
      <c r="D49" s="26"/>
      <c r="E49" s="72"/>
      <c r="F49" s="115">
        <f t="shared" si="17"/>
        <v>0</v>
      </c>
      <c r="G49" s="123"/>
      <c r="H49" s="121"/>
      <c r="I49" s="121"/>
      <c r="J49" s="122">
        <f t="shared" si="18"/>
        <v>100</v>
      </c>
      <c r="K49" s="139">
        <f t="shared" si="19"/>
        <v>0</v>
      </c>
      <c r="L49" s="120"/>
      <c r="M49" s="121"/>
      <c r="N49" s="121"/>
      <c r="O49" s="122">
        <f t="shared" si="20"/>
        <v>100</v>
      </c>
      <c r="P49" s="139">
        <f t="shared" si="21"/>
        <v>0</v>
      </c>
      <c r="Q49" s="120"/>
      <c r="R49" s="121"/>
      <c r="S49" s="121"/>
      <c r="T49" s="122">
        <f t="shared" si="22"/>
        <v>100</v>
      </c>
      <c r="U49" s="139">
        <f t="shared" si="23"/>
        <v>0</v>
      </c>
      <c r="V49" s="120"/>
      <c r="W49" s="121"/>
      <c r="X49" s="121"/>
      <c r="Y49" s="122">
        <f t="shared" si="24"/>
        <v>100</v>
      </c>
      <c r="Z49" s="139">
        <f t="shared" si="25"/>
        <v>0</v>
      </c>
    </row>
    <row r="51" spans="1:26" ht="16.5" thickBot="1" x14ac:dyDescent="0.3"/>
    <row r="52" spans="1:26" ht="24" thickBot="1" x14ac:dyDescent="0.3">
      <c r="G52" s="208" t="s">
        <v>279</v>
      </c>
      <c r="H52" s="209"/>
      <c r="I52" s="209"/>
      <c r="J52" s="209"/>
      <c r="K52" s="65"/>
      <c r="L52" s="211" t="s">
        <v>280</v>
      </c>
      <c r="M52" s="211"/>
      <c r="N52" s="211"/>
      <c r="O52" s="211"/>
      <c r="P52" s="66"/>
      <c r="Q52" s="208" t="s">
        <v>40</v>
      </c>
      <c r="R52" s="209"/>
      <c r="S52" s="209"/>
      <c r="T52" s="209"/>
      <c r="U52" s="65"/>
      <c r="V52" s="210" t="s">
        <v>41</v>
      </c>
      <c r="W52" s="211"/>
      <c r="X52" s="211"/>
      <c r="Y52" s="211"/>
      <c r="Z52" s="66"/>
    </row>
    <row r="53" spans="1:26" s="40" customFormat="1" ht="31.5" x14ac:dyDescent="0.25">
      <c r="A53" s="213" t="s">
        <v>120</v>
      </c>
      <c r="B53" s="214"/>
      <c r="C53" s="214"/>
      <c r="D53" s="214"/>
      <c r="E53" s="217"/>
      <c r="F53" s="142" t="s">
        <v>4</v>
      </c>
      <c r="G53" s="74" t="s">
        <v>42</v>
      </c>
      <c r="H53" s="69" t="s">
        <v>5</v>
      </c>
      <c r="I53" s="69" t="s">
        <v>6</v>
      </c>
      <c r="J53" s="70" t="s">
        <v>43</v>
      </c>
      <c r="K53" s="12" t="s">
        <v>44</v>
      </c>
      <c r="L53" s="68" t="s">
        <v>42</v>
      </c>
      <c r="M53" s="69" t="s">
        <v>5</v>
      </c>
      <c r="N53" s="69" t="s">
        <v>6</v>
      </c>
      <c r="O53" s="70" t="s">
        <v>43</v>
      </c>
      <c r="P53" s="12" t="s">
        <v>44</v>
      </c>
      <c r="Q53" s="67" t="s">
        <v>42</v>
      </c>
      <c r="R53" s="14" t="s">
        <v>5</v>
      </c>
      <c r="S53" s="14" t="s">
        <v>6</v>
      </c>
      <c r="T53" s="16" t="s">
        <v>43</v>
      </c>
      <c r="U53" s="75" t="s">
        <v>44</v>
      </c>
      <c r="V53" s="67" t="s">
        <v>42</v>
      </c>
      <c r="W53" s="14" t="s">
        <v>5</v>
      </c>
      <c r="X53" s="14" t="s">
        <v>6</v>
      </c>
      <c r="Y53" s="16" t="s">
        <v>43</v>
      </c>
      <c r="Z53" s="15" t="s">
        <v>44</v>
      </c>
    </row>
    <row r="54" spans="1:26" x14ac:dyDescent="0.25">
      <c r="A54" s="18" t="s">
        <v>11</v>
      </c>
      <c r="B54" s="18" t="s">
        <v>12</v>
      </c>
      <c r="C54" s="19" t="s">
        <v>13</v>
      </c>
      <c r="D54" s="18" t="s">
        <v>14</v>
      </c>
      <c r="E54" s="45" t="s">
        <v>61</v>
      </c>
      <c r="F54" s="112"/>
      <c r="G54" s="81"/>
      <c r="H54" s="84"/>
      <c r="I54" s="84"/>
      <c r="J54" s="85"/>
      <c r="K54" s="44"/>
      <c r="L54" s="79"/>
      <c r="M54" s="84"/>
      <c r="N54" s="84"/>
      <c r="O54" s="85"/>
      <c r="P54" s="44"/>
      <c r="Q54" s="79"/>
      <c r="R54" s="84"/>
      <c r="S54" s="84"/>
      <c r="T54" s="85"/>
      <c r="U54" s="44"/>
      <c r="V54" s="79"/>
      <c r="W54" s="84"/>
      <c r="X54" s="84"/>
      <c r="Y54" s="85"/>
      <c r="Z54" s="44"/>
    </row>
    <row r="55" spans="1:26" ht="17.100000000000001" customHeight="1" x14ac:dyDescent="0.25">
      <c r="A55" s="25" t="s">
        <v>128</v>
      </c>
      <c r="B55" s="25" t="s">
        <v>129</v>
      </c>
      <c r="C55" s="26" t="s">
        <v>130</v>
      </c>
      <c r="D55" s="25" t="s">
        <v>131</v>
      </c>
      <c r="E55" s="46"/>
      <c r="F55" s="108">
        <f>K55+P55+U55+Z55</f>
        <v>0</v>
      </c>
      <c r="G55" s="98"/>
      <c r="H55" s="99"/>
      <c r="I55" s="99"/>
      <c r="J55" s="100">
        <f t="shared" ref="J55:J93" si="26">100-G55+(H55+I55)</f>
        <v>100</v>
      </c>
      <c r="K55" s="138">
        <f>IF(OR(G55&lt;60,H55+I55&gt;9),0,21-_xlfn.RANK.EQ(J55,$J$55:$J$90,1))</f>
        <v>0</v>
      </c>
      <c r="L55" s="118"/>
      <c r="M55" s="99"/>
      <c r="N55" s="99"/>
      <c r="O55" s="100">
        <f t="shared" ref="O55:O87" si="27">100-L55+(M55+N55)</f>
        <v>100</v>
      </c>
      <c r="P55" s="138">
        <f>IF(OR(L55&lt;60,M55+N55&gt;9),0,21-_xlfn.RANK.EQ(O55,$O$55:$O$90,1))</f>
        <v>0</v>
      </c>
      <c r="Q55" s="118"/>
      <c r="R55" s="99"/>
      <c r="S55" s="99"/>
      <c r="T55" s="100">
        <f t="shared" ref="T55:T87" si="28">100-Q55+(R55+S55)</f>
        <v>100</v>
      </c>
      <c r="U55" s="138">
        <f>IF(OR(Q55&lt;60,R55+S55&gt;9),0,21-_xlfn.RANK.EQ(T55,$T$55:$T$90,1))</f>
        <v>0</v>
      </c>
      <c r="V55" s="118"/>
      <c r="W55" s="99"/>
      <c r="X55" s="99"/>
      <c r="Y55" s="100">
        <f t="shared" ref="Y55:Y87" si="29">100-V55+(W55+X55)</f>
        <v>100</v>
      </c>
      <c r="Z55" s="138">
        <f>IF(OR(V55&lt;60,W55+X55&gt;9),0,21-_xlfn.RANK.EQ(Y55,$Y$55:$Y$90,1))</f>
        <v>0</v>
      </c>
    </row>
    <row r="56" spans="1:26" x14ac:dyDescent="0.25">
      <c r="A56" s="25" t="s">
        <v>117</v>
      </c>
      <c r="B56" s="25" t="s">
        <v>145</v>
      </c>
      <c r="C56" s="26" t="s">
        <v>130</v>
      </c>
      <c r="D56" s="25" t="s">
        <v>146</v>
      </c>
      <c r="E56" s="46"/>
      <c r="F56" s="108">
        <f t="shared" ref="F56:F89" si="30">K56+P56+U56+Z56</f>
        <v>0</v>
      </c>
      <c r="G56" s="98">
        <v>72.319999999999993</v>
      </c>
      <c r="H56" s="99" t="s">
        <v>355</v>
      </c>
      <c r="I56" s="99"/>
      <c r="J56" s="100">
        <v>100</v>
      </c>
      <c r="K56" s="138">
        <v>0</v>
      </c>
      <c r="L56" s="118"/>
      <c r="M56" s="99"/>
      <c r="N56" s="99"/>
      <c r="O56" s="100">
        <f t="shared" si="27"/>
        <v>100</v>
      </c>
      <c r="P56" s="138">
        <f t="shared" ref="P56:P90" si="31">IF(OR(L56&lt;60,M56+N56&gt;9),0,21-_xlfn.RANK.EQ(O56,$O$55:$O$90,1))</f>
        <v>0</v>
      </c>
      <c r="Q56" s="118"/>
      <c r="R56" s="99"/>
      <c r="S56" s="109"/>
      <c r="T56" s="100">
        <f t="shared" si="28"/>
        <v>100</v>
      </c>
      <c r="U56" s="138">
        <f t="shared" ref="U56:U90" si="32">IF(OR(Q56&lt;60,R56+S56&gt;9),0,21-_xlfn.RANK.EQ(T56,$T$55:$T$90,1))</f>
        <v>0</v>
      </c>
      <c r="V56" s="118"/>
      <c r="W56" s="99"/>
      <c r="X56" s="109"/>
      <c r="Y56" s="100">
        <f t="shared" si="29"/>
        <v>100</v>
      </c>
      <c r="Z56" s="138">
        <f t="shared" ref="Z56:Z90" si="33">IF(OR(V56&lt;60,W56+X56&gt;9),0,21-_xlfn.RANK.EQ(Y56,$Y$55:$Y$90,1))</f>
        <v>0</v>
      </c>
    </row>
    <row r="57" spans="1:26" x14ac:dyDescent="0.25">
      <c r="A57" s="25" t="s">
        <v>147</v>
      </c>
      <c r="B57" s="25" t="s">
        <v>148</v>
      </c>
      <c r="C57" s="25" t="s">
        <v>149</v>
      </c>
      <c r="D57" s="25" t="s">
        <v>150</v>
      </c>
      <c r="E57" s="46"/>
      <c r="F57" s="108">
        <f t="shared" si="30"/>
        <v>8</v>
      </c>
      <c r="G57" s="98">
        <v>65.89</v>
      </c>
      <c r="H57" s="99">
        <v>0</v>
      </c>
      <c r="I57" s="99">
        <v>0</v>
      </c>
      <c r="J57" s="100">
        <f t="shared" si="26"/>
        <v>34.11</v>
      </c>
      <c r="K57" s="138">
        <f t="shared" ref="K57:K93" si="34">IF(OR(G57&lt;60,H57+I57&gt;9),0,21-_xlfn.RANK.EQ(J57,$J$55:$J$90,1))</f>
        <v>8</v>
      </c>
      <c r="L57" s="98"/>
      <c r="M57" s="99"/>
      <c r="N57" s="99"/>
      <c r="O57" s="100">
        <f t="shared" si="27"/>
        <v>100</v>
      </c>
      <c r="P57" s="138">
        <f t="shared" si="31"/>
        <v>0</v>
      </c>
      <c r="Q57" s="118"/>
      <c r="R57" s="99"/>
      <c r="S57" s="99"/>
      <c r="T57" s="100">
        <f t="shared" si="28"/>
        <v>100</v>
      </c>
      <c r="U57" s="138">
        <f t="shared" si="32"/>
        <v>0</v>
      </c>
      <c r="V57" s="118"/>
      <c r="W57" s="99"/>
      <c r="X57" s="99"/>
      <c r="Y57" s="100">
        <f t="shared" si="29"/>
        <v>100</v>
      </c>
      <c r="Z57" s="138">
        <f t="shared" si="33"/>
        <v>0</v>
      </c>
    </row>
    <row r="58" spans="1:26" x14ac:dyDescent="0.25">
      <c r="A58" s="25" t="s">
        <v>182</v>
      </c>
      <c r="B58" s="25" t="s">
        <v>183</v>
      </c>
      <c r="C58" s="26" t="s">
        <v>140</v>
      </c>
      <c r="D58" s="25" t="s">
        <v>184</v>
      </c>
      <c r="E58" s="46"/>
      <c r="F58" s="108">
        <f t="shared" si="30"/>
        <v>0</v>
      </c>
      <c r="G58" s="98"/>
      <c r="H58" s="99"/>
      <c r="I58" s="99"/>
      <c r="J58" s="100">
        <f t="shared" si="26"/>
        <v>100</v>
      </c>
      <c r="K58" s="138">
        <f t="shared" si="34"/>
        <v>0</v>
      </c>
      <c r="L58" s="118"/>
      <c r="M58" s="99"/>
      <c r="N58" s="99"/>
      <c r="O58" s="100">
        <f t="shared" si="27"/>
        <v>100</v>
      </c>
      <c r="P58" s="138">
        <f t="shared" si="31"/>
        <v>0</v>
      </c>
      <c r="Q58" s="118"/>
      <c r="R58" s="99"/>
      <c r="S58" s="99"/>
      <c r="T58" s="100">
        <f t="shared" si="28"/>
        <v>100</v>
      </c>
      <c r="U58" s="138">
        <f t="shared" si="32"/>
        <v>0</v>
      </c>
      <c r="V58" s="118"/>
      <c r="W58" s="99"/>
      <c r="X58" s="99"/>
      <c r="Y58" s="100">
        <f t="shared" si="29"/>
        <v>100</v>
      </c>
      <c r="Z58" s="138">
        <f t="shared" si="33"/>
        <v>0</v>
      </c>
    </row>
    <row r="59" spans="1:26" x14ac:dyDescent="0.25">
      <c r="A59" s="25" t="s">
        <v>188</v>
      </c>
      <c r="B59" s="25" t="s">
        <v>189</v>
      </c>
      <c r="C59" s="26" t="s">
        <v>190</v>
      </c>
      <c r="D59" s="25" t="s">
        <v>191</v>
      </c>
      <c r="E59" s="46"/>
      <c r="F59" s="108">
        <f t="shared" si="30"/>
        <v>0</v>
      </c>
      <c r="G59" s="98"/>
      <c r="H59" s="99"/>
      <c r="I59" s="99"/>
      <c r="J59" s="100">
        <f t="shared" si="26"/>
        <v>100</v>
      </c>
      <c r="K59" s="138">
        <f t="shared" si="34"/>
        <v>0</v>
      </c>
      <c r="L59" s="118"/>
      <c r="M59" s="99"/>
      <c r="N59" s="99"/>
      <c r="O59" s="100">
        <f t="shared" si="27"/>
        <v>100</v>
      </c>
      <c r="P59" s="138">
        <f t="shared" si="31"/>
        <v>0</v>
      </c>
      <c r="Q59" s="118"/>
      <c r="R59" s="99"/>
      <c r="S59" s="99"/>
      <c r="T59" s="100">
        <f t="shared" si="28"/>
        <v>100</v>
      </c>
      <c r="U59" s="138">
        <f t="shared" si="32"/>
        <v>0</v>
      </c>
      <c r="V59" s="118"/>
      <c r="W59" s="99"/>
      <c r="X59" s="99"/>
      <c r="Y59" s="100">
        <f t="shared" si="29"/>
        <v>100</v>
      </c>
      <c r="Z59" s="138">
        <f t="shared" si="33"/>
        <v>0</v>
      </c>
    </row>
    <row r="60" spans="1:26" x14ac:dyDescent="0.25">
      <c r="A60" s="25" t="s">
        <v>188</v>
      </c>
      <c r="B60" s="25" t="s">
        <v>189</v>
      </c>
      <c r="C60" s="26" t="s">
        <v>190</v>
      </c>
      <c r="D60" s="25" t="s">
        <v>192</v>
      </c>
      <c r="E60" s="46"/>
      <c r="F60" s="108">
        <f t="shared" si="30"/>
        <v>0</v>
      </c>
      <c r="G60" s="98">
        <v>60.18</v>
      </c>
      <c r="H60" s="99">
        <v>0</v>
      </c>
      <c r="I60" s="99">
        <v>0</v>
      </c>
      <c r="J60" s="100">
        <f t="shared" si="26"/>
        <v>39.82</v>
      </c>
      <c r="K60" s="138">
        <f t="shared" si="34"/>
        <v>0</v>
      </c>
      <c r="L60" s="118"/>
      <c r="M60" s="99"/>
      <c r="N60" s="99"/>
      <c r="O60" s="100">
        <f t="shared" si="27"/>
        <v>100</v>
      </c>
      <c r="P60" s="138">
        <f t="shared" si="31"/>
        <v>0</v>
      </c>
      <c r="Q60" s="118"/>
      <c r="R60" s="99"/>
      <c r="S60" s="99"/>
      <c r="T60" s="100">
        <f t="shared" si="28"/>
        <v>100</v>
      </c>
      <c r="U60" s="138">
        <f t="shared" si="32"/>
        <v>0</v>
      </c>
      <c r="V60" s="118"/>
      <c r="W60" s="99"/>
      <c r="X60" s="99"/>
      <c r="Y60" s="100">
        <f t="shared" si="29"/>
        <v>100</v>
      </c>
      <c r="Z60" s="138">
        <f t="shared" si="33"/>
        <v>0</v>
      </c>
    </row>
    <row r="61" spans="1:26" x14ac:dyDescent="0.25">
      <c r="A61" s="25" t="s">
        <v>194</v>
      </c>
      <c r="B61" s="25" t="s">
        <v>195</v>
      </c>
      <c r="C61" s="26" t="s">
        <v>196</v>
      </c>
      <c r="D61" s="25" t="s">
        <v>197</v>
      </c>
      <c r="E61" s="46"/>
      <c r="F61" s="108">
        <f t="shared" si="30"/>
        <v>7</v>
      </c>
      <c r="G61" s="98">
        <v>65.709999999999994</v>
      </c>
      <c r="H61" s="99">
        <v>0</v>
      </c>
      <c r="I61" s="99">
        <v>0</v>
      </c>
      <c r="J61" s="100">
        <f t="shared" si="26"/>
        <v>34.290000000000006</v>
      </c>
      <c r="K61" s="138">
        <f t="shared" si="34"/>
        <v>7</v>
      </c>
      <c r="L61" s="118"/>
      <c r="M61" s="99"/>
      <c r="N61" s="99"/>
      <c r="O61" s="100">
        <f t="shared" si="27"/>
        <v>100</v>
      </c>
      <c r="P61" s="138">
        <f t="shared" si="31"/>
        <v>0</v>
      </c>
      <c r="Q61" s="118"/>
      <c r="R61" s="99"/>
      <c r="S61" s="99"/>
      <c r="T61" s="100">
        <f t="shared" si="28"/>
        <v>100</v>
      </c>
      <c r="U61" s="138">
        <f t="shared" si="32"/>
        <v>0</v>
      </c>
      <c r="V61" s="118"/>
      <c r="W61" s="99"/>
      <c r="X61" s="99"/>
      <c r="Y61" s="100">
        <f t="shared" si="29"/>
        <v>100</v>
      </c>
      <c r="Z61" s="138">
        <f t="shared" si="33"/>
        <v>0</v>
      </c>
    </row>
    <row r="62" spans="1:26" x14ac:dyDescent="0.25">
      <c r="A62" s="25" t="s">
        <v>205</v>
      </c>
      <c r="B62" s="25" t="s">
        <v>206</v>
      </c>
      <c r="C62" s="26" t="s">
        <v>207</v>
      </c>
      <c r="D62" s="25" t="s">
        <v>208</v>
      </c>
      <c r="E62" s="46"/>
      <c r="F62" s="108">
        <f t="shared" si="30"/>
        <v>0</v>
      </c>
      <c r="G62" s="98"/>
      <c r="H62" s="99"/>
      <c r="I62" s="99"/>
      <c r="J62" s="100">
        <f t="shared" si="26"/>
        <v>100</v>
      </c>
      <c r="K62" s="138">
        <f t="shared" si="34"/>
        <v>0</v>
      </c>
      <c r="L62" s="118"/>
      <c r="M62" s="99"/>
      <c r="N62" s="99"/>
      <c r="O62" s="100">
        <f t="shared" si="27"/>
        <v>100</v>
      </c>
      <c r="P62" s="138">
        <f t="shared" si="31"/>
        <v>0</v>
      </c>
      <c r="Q62" s="118"/>
      <c r="R62" s="99"/>
      <c r="S62" s="99"/>
      <c r="T62" s="100">
        <f t="shared" si="28"/>
        <v>100</v>
      </c>
      <c r="U62" s="138">
        <f t="shared" si="32"/>
        <v>0</v>
      </c>
      <c r="V62" s="118"/>
      <c r="W62" s="99"/>
      <c r="X62" s="99"/>
      <c r="Y62" s="100">
        <f t="shared" si="29"/>
        <v>100</v>
      </c>
      <c r="Z62" s="138">
        <f t="shared" si="33"/>
        <v>0</v>
      </c>
    </row>
    <row r="63" spans="1:26" x14ac:dyDescent="0.25">
      <c r="A63" s="25" t="s">
        <v>209</v>
      </c>
      <c r="B63" s="25" t="s">
        <v>139</v>
      </c>
      <c r="C63" s="26" t="s">
        <v>210</v>
      </c>
      <c r="D63" s="25" t="s">
        <v>211</v>
      </c>
      <c r="E63" s="46"/>
      <c r="F63" s="108">
        <f t="shared" si="30"/>
        <v>0</v>
      </c>
      <c r="G63" s="98">
        <v>58.93</v>
      </c>
      <c r="H63" s="99">
        <v>0</v>
      </c>
      <c r="I63" s="99">
        <v>0</v>
      </c>
      <c r="J63" s="100">
        <f t="shared" si="26"/>
        <v>41.07</v>
      </c>
      <c r="K63" s="138">
        <f t="shared" si="34"/>
        <v>0</v>
      </c>
      <c r="L63" s="118"/>
      <c r="M63" s="99"/>
      <c r="N63" s="99"/>
      <c r="O63" s="100">
        <f t="shared" si="27"/>
        <v>100</v>
      </c>
      <c r="P63" s="138">
        <f t="shared" si="31"/>
        <v>0</v>
      </c>
      <c r="Q63" s="118"/>
      <c r="R63" s="99"/>
      <c r="S63" s="99"/>
      <c r="T63" s="100">
        <f t="shared" si="28"/>
        <v>100</v>
      </c>
      <c r="U63" s="138">
        <f t="shared" si="32"/>
        <v>0</v>
      </c>
      <c r="V63" s="118"/>
      <c r="W63" s="99"/>
      <c r="X63" s="99"/>
      <c r="Y63" s="100">
        <f t="shared" si="29"/>
        <v>100</v>
      </c>
      <c r="Z63" s="138">
        <f t="shared" si="33"/>
        <v>0</v>
      </c>
    </row>
    <row r="64" spans="1:26" x14ac:dyDescent="0.25">
      <c r="A64" s="25" t="s">
        <v>212</v>
      </c>
      <c r="B64" s="25" t="s">
        <v>213</v>
      </c>
      <c r="C64" s="26" t="s">
        <v>214</v>
      </c>
      <c r="D64" s="25" t="s">
        <v>361</v>
      </c>
      <c r="E64" s="46"/>
      <c r="F64" s="108">
        <f t="shared" si="30"/>
        <v>10</v>
      </c>
      <c r="G64" s="98">
        <v>70.540000000000006</v>
      </c>
      <c r="H64" s="99">
        <v>4</v>
      </c>
      <c r="I64" s="99">
        <v>0</v>
      </c>
      <c r="J64" s="100">
        <f t="shared" si="26"/>
        <v>33.459999999999994</v>
      </c>
      <c r="K64" s="138">
        <f t="shared" si="34"/>
        <v>10</v>
      </c>
      <c r="L64" s="118"/>
      <c r="M64" s="99"/>
      <c r="N64" s="99"/>
      <c r="O64" s="100">
        <f t="shared" si="27"/>
        <v>100</v>
      </c>
      <c r="P64" s="138">
        <f t="shared" si="31"/>
        <v>0</v>
      </c>
      <c r="Q64" s="119"/>
      <c r="R64" s="104"/>
      <c r="S64" s="104"/>
      <c r="T64" s="100">
        <f t="shared" si="28"/>
        <v>100</v>
      </c>
      <c r="U64" s="138">
        <f t="shared" si="32"/>
        <v>0</v>
      </c>
      <c r="V64" s="119"/>
      <c r="W64" s="104"/>
      <c r="X64" s="104"/>
      <c r="Y64" s="100">
        <f t="shared" si="29"/>
        <v>100</v>
      </c>
      <c r="Z64" s="138">
        <f t="shared" si="33"/>
        <v>0</v>
      </c>
    </row>
    <row r="65" spans="1:26" x14ac:dyDescent="0.25">
      <c r="A65" s="25" t="s">
        <v>142</v>
      </c>
      <c r="B65" s="25" t="s">
        <v>219</v>
      </c>
      <c r="C65" s="26" t="s">
        <v>220</v>
      </c>
      <c r="D65" s="25" t="s">
        <v>221</v>
      </c>
      <c r="E65" s="46"/>
      <c r="F65" s="108">
        <f t="shared" si="30"/>
        <v>9</v>
      </c>
      <c r="G65" s="98">
        <v>66.069999999999993</v>
      </c>
      <c r="H65" s="99">
        <v>0</v>
      </c>
      <c r="I65" s="99">
        <v>0</v>
      </c>
      <c r="J65" s="100">
        <f t="shared" si="26"/>
        <v>33.930000000000007</v>
      </c>
      <c r="K65" s="138">
        <f t="shared" si="34"/>
        <v>9</v>
      </c>
      <c r="L65" s="118"/>
      <c r="M65" s="99"/>
      <c r="N65" s="99"/>
      <c r="O65" s="100">
        <f t="shared" si="27"/>
        <v>100</v>
      </c>
      <c r="P65" s="138">
        <f t="shared" si="31"/>
        <v>0</v>
      </c>
      <c r="Q65" s="118"/>
      <c r="R65" s="99"/>
      <c r="S65" s="99"/>
      <c r="T65" s="100">
        <f t="shared" si="28"/>
        <v>100</v>
      </c>
      <c r="U65" s="138">
        <f t="shared" si="32"/>
        <v>0</v>
      </c>
      <c r="V65" s="118"/>
      <c r="W65" s="99"/>
      <c r="X65" s="99"/>
      <c r="Y65" s="100">
        <f t="shared" si="29"/>
        <v>100</v>
      </c>
      <c r="Z65" s="138">
        <f t="shared" si="33"/>
        <v>0</v>
      </c>
    </row>
    <row r="66" spans="1:26" x14ac:dyDescent="0.25">
      <c r="A66" s="25" t="s">
        <v>222</v>
      </c>
      <c r="B66" s="25" t="s">
        <v>223</v>
      </c>
      <c r="C66" s="26" t="s">
        <v>224</v>
      </c>
      <c r="D66" s="25" t="s">
        <v>225</v>
      </c>
      <c r="E66" s="46"/>
      <c r="F66" s="108">
        <f t="shared" si="30"/>
        <v>0</v>
      </c>
      <c r="G66" s="98">
        <v>58.93</v>
      </c>
      <c r="H66" s="99">
        <v>0</v>
      </c>
      <c r="I66" s="99">
        <v>0</v>
      </c>
      <c r="J66" s="100">
        <f t="shared" si="26"/>
        <v>41.07</v>
      </c>
      <c r="K66" s="138">
        <f t="shared" si="34"/>
        <v>0</v>
      </c>
      <c r="L66" s="118"/>
      <c r="M66" s="99"/>
      <c r="N66" s="99"/>
      <c r="O66" s="100">
        <f t="shared" si="27"/>
        <v>100</v>
      </c>
      <c r="P66" s="138">
        <f t="shared" si="31"/>
        <v>0</v>
      </c>
      <c r="Q66" s="118"/>
      <c r="R66" s="99"/>
      <c r="S66" s="99"/>
      <c r="T66" s="100">
        <f t="shared" si="28"/>
        <v>100</v>
      </c>
      <c r="U66" s="138">
        <f t="shared" si="32"/>
        <v>0</v>
      </c>
      <c r="V66" s="118"/>
      <c r="W66" s="99"/>
      <c r="X66" s="99"/>
      <c r="Y66" s="100">
        <f t="shared" si="29"/>
        <v>100</v>
      </c>
      <c r="Z66" s="138">
        <f t="shared" si="33"/>
        <v>0</v>
      </c>
    </row>
    <row r="67" spans="1:26" x14ac:dyDescent="0.25">
      <c r="A67" s="25" t="s">
        <v>236</v>
      </c>
      <c r="B67" s="25" t="s">
        <v>113</v>
      </c>
      <c r="C67" s="26" t="s">
        <v>220</v>
      </c>
      <c r="D67" s="25" t="s">
        <v>114</v>
      </c>
      <c r="E67" s="46"/>
      <c r="F67" s="108">
        <f t="shared" si="30"/>
        <v>19</v>
      </c>
      <c r="G67" s="98">
        <v>71.069999999999993</v>
      </c>
      <c r="H67" s="99">
        <v>0</v>
      </c>
      <c r="I67" s="99">
        <v>0</v>
      </c>
      <c r="J67" s="100">
        <f t="shared" si="26"/>
        <v>28.930000000000007</v>
      </c>
      <c r="K67" s="138">
        <f t="shared" si="34"/>
        <v>19</v>
      </c>
      <c r="L67" s="118"/>
      <c r="M67" s="99"/>
      <c r="N67" s="99"/>
      <c r="O67" s="100">
        <f t="shared" si="27"/>
        <v>100</v>
      </c>
      <c r="P67" s="138">
        <f t="shared" si="31"/>
        <v>0</v>
      </c>
      <c r="Q67" s="118"/>
      <c r="R67" s="99"/>
      <c r="S67" s="99"/>
      <c r="T67" s="100">
        <f t="shared" si="28"/>
        <v>100</v>
      </c>
      <c r="U67" s="138">
        <f t="shared" si="32"/>
        <v>0</v>
      </c>
      <c r="V67" s="118"/>
      <c r="W67" s="99"/>
      <c r="X67" s="99"/>
      <c r="Y67" s="100">
        <f t="shared" si="29"/>
        <v>100</v>
      </c>
      <c r="Z67" s="138">
        <f t="shared" si="33"/>
        <v>0</v>
      </c>
    </row>
    <row r="68" spans="1:26" x14ac:dyDescent="0.25">
      <c r="A68" s="25" t="s">
        <v>236</v>
      </c>
      <c r="B68" s="25" t="s">
        <v>113</v>
      </c>
      <c r="C68" s="26" t="s">
        <v>220</v>
      </c>
      <c r="D68" s="25" t="s">
        <v>237</v>
      </c>
      <c r="E68" s="46"/>
      <c r="F68" s="108">
        <f t="shared" si="30"/>
        <v>15</v>
      </c>
      <c r="G68" s="98">
        <v>68.930000000000007</v>
      </c>
      <c r="H68" s="99">
        <v>0</v>
      </c>
      <c r="I68" s="99">
        <v>0</v>
      </c>
      <c r="J68" s="100">
        <f t="shared" si="26"/>
        <v>31.069999999999993</v>
      </c>
      <c r="K68" s="138">
        <f t="shared" si="34"/>
        <v>15</v>
      </c>
      <c r="L68" s="118"/>
      <c r="M68" s="99"/>
      <c r="N68" s="99"/>
      <c r="O68" s="100">
        <f t="shared" si="27"/>
        <v>100</v>
      </c>
      <c r="P68" s="138">
        <f t="shared" si="31"/>
        <v>0</v>
      </c>
      <c r="Q68" s="118"/>
      <c r="R68" s="99"/>
      <c r="S68" s="99"/>
      <c r="T68" s="100">
        <f t="shared" si="28"/>
        <v>100</v>
      </c>
      <c r="U68" s="138">
        <f t="shared" si="32"/>
        <v>0</v>
      </c>
      <c r="V68" s="118"/>
      <c r="W68" s="99"/>
      <c r="X68" s="99"/>
      <c r="Y68" s="100">
        <f t="shared" si="29"/>
        <v>100</v>
      </c>
      <c r="Z68" s="138">
        <f t="shared" si="33"/>
        <v>0</v>
      </c>
    </row>
    <row r="69" spans="1:26" x14ac:dyDescent="0.25">
      <c r="A69" s="25" t="s">
        <v>238</v>
      </c>
      <c r="B69" s="25" t="s">
        <v>240</v>
      </c>
      <c r="C69" s="26" t="s">
        <v>239</v>
      </c>
      <c r="D69" s="25" t="s">
        <v>241</v>
      </c>
      <c r="E69" s="46"/>
      <c r="F69" s="108">
        <f t="shared" si="30"/>
        <v>0</v>
      </c>
      <c r="G69" s="98"/>
      <c r="H69" s="99"/>
      <c r="I69" s="99"/>
      <c r="J69" s="100">
        <f t="shared" si="26"/>
        <v>100</v>
      </c>
      <c r="K69" s="138">
        <f t="shared" si="34"/>
        <v>0</v>
      </c>
      <c r="L69" s="118"/>
      <c r="M69" s="99"/>
      <c r="N69" s="99"/>
      <c r="O69" s="100">
        <f t="shared" si="27"/>
        <v>100</v>
      </c>
      <c r="P69" s="138">
        <f t="shared" si="31"/>
        <v>0</v>
      </c>
      <c r="Q69" s="118"/>
      <c r="R69" s="99"/>
      <c r="S69" s="99"/>
      <c r="T69" s="100">
        <f t="shared" si="28"/>
        <v>100</v>
      </c>
      <c r="U69" s="138">
        <f t="shared" si="32"/>
        <v>0</v>
      </c>
      <c r="V69" s="118"/>
      <c r="W69" s="99"/>
      <c r="X69" s="99"/>
      <c r="Y69" s="100">
        <f t="shared" si="29"/>
        <v>100</v>
      </c>
      <c r="Z69" s="138">
        <f t="shared" si="33"/>
        <v>0</v>
      </c>
    </row>
    <row r="70" spans="1:26" x14ac:dyDescent="0.25">
      <c r="A70" s="25" t="s">
        <v>245</v>
      </c>
      <c r="B70" s="25" t="s">
        <v>200</v>
      </c>
      <c r="C70" s="26" t="s">
        <v>136</v>
      </c>
      <c r="D70" s="25" t="s">
        <v>246</v>
      </c>
      <c r="E70" s="46"/>
      <c r="F70" s="108">
        <f t="shared" si="30"/>
        <v>1</v>
      </c>
      <c r="G70" s="98">
        <v>60.89</v>
      </c>
      <c r="H70" s="99">
        <v>0</v>
      </c>
      <c r="I70" s="99">
        <v>0</v>
      </c>
      <c r="J70" s="100">
        <f t="shared" si="26"/>
        <v>39.11</v>
      </c>
      <c r="K70" s="138">
        <f t="shared" si="34"/>
        <v>1</v>
      </c>
      <c r="L70" s="98"/>
      <c r="M70" s="99"/>
      <c r="N70" s="99"/>
      <c r="O70" s="100">
        <f t="shared" si="27"/>
        <v>100</v>
      </c>
      <c r="P70" s="138">
        <f t="shared" si="31"/>
        <v>0</v>
      </c>
      <c r="Q70" s="118"/>
      <c r="R70" s="99"/>
      <c r="S70" s="99"/>
      <c r="T70" s="100">
        <f t="shared" si="28"/>
        <v>100</v>
      </c>
      <c r="U70" s="138">
        <f t="shared" si="32"/>
        <v>0</v>
      </c>
      <c r="V70" s="118"/>
      <c r="W70" s="99"/>
      <c r="X70" s="99"/>
      <c r="Y70" s="100">
        <f t="shared" si="29"/>
        <v>100</v>
      </c>
      <c r="Z70" s="138">
        <f t="shared" si="33"/>
        <v>0</v>
      </c>
    </row>
    <row r="71" spans="1:26" x14ac:dyDescent="0.25">
      <c r="A71" s="25" t="s">
        <v>205</v>
      </c>
      <c r="B71" s="25" t="s">
        <v>206</v>
      </c>
      <c r="C71" s="26" t="s">
        <v>207</v>
      </c>
      <c r="D71" s="25" t="s">
        <v>254</v>
      </c>
      <c r="E71" s="46"/>
      <c r="F71" s="108">
        <f t="shared" si="30"/>
        <v>7</v>
      </c>
      <c r="G71" s="98">
        <v>65.709999999999994</v>
      </c>
      <c r="H71" s="99">
        <v>0</v>
      </c>
      <c r="I71" s="99">
        <v>0</v>
      </c>
      <c r="J71" s="100">
        <f t="shared" si="26"/>
        <v>34.290000000000006</v>
      </c>
      <c r="K71" s="138">
        <f t="shared" si="34"/>
        <v>7</v>
      </c>
      <c r="L71" s="98"/>
      <c r="M71" s="99"/>
      <c r="N71" s="99"/>
      <c r="O71" s="100">
        <f t="shared" si="27"/>
        <v>100</v>
      </c>
      <c r="P71" s="138">
        <f t="shared" si="31"/>
        <v>0</v>
      </c>
      <c r="Q71" s="118"/>
      <c r="R71" s="99"/>
      <c r="S71" s="99"/>
      <c r="T71" s="100">
        <f t="shared" si="28"/>
        <v>100</v>
      </c>
      <c r="U71" s="138">
        <f t="shared" si="32"/>
        <v>0</v>
      </c>
      <c r="V71" s="118"/>
      <c r="W71" s="99"/>
      <c r="X71" s="99"/>
      <c r="Y71" s="100">
        <f t="shared" si="29"/>
        <v>100</v>
      </c>
      <c r="Z71" s="138">
        <f t="shared" si="33"/>
        <v>0</v>
      </c>
    </row>
    <row r="72" spans="1:26" x14ac:dyDescent="0.25">
      <c r="A72" s="25" t="s">
        <v>313</v>
      </c>
      <c r="B72" s="25" t="s">
        <v>314</v>
      </c>
      <c r="C72" s="26" t="s">
        <v>315</v>
      </c>
      <c r="D72" s="25" t="s">
        <v>316</v>
      </c>
      <c r="E72" s="71"/>
      <c r="F72" s="108">
        <f t="shared" si="30"/>
        <v>0</v>
      </c>
      <c r="G72" s="98">
        <v>62.68</v>
      </c>
      <c r="H72" s="99">
        <v>4</v>
      </c>
      <c r="I72" s="99">
        <v>0.4</v>
      </c>
      <c r="J72" s="100">
        <f t="shared" si="26"/>
        <v>41.72</v>
      </c>
      <c r="K72" s="138">
        <v>0</v>
      </c>
      <c r="L72" s="103"/>
      <c r="M72" s="104"/>
      <c r="N72" s="104"/>
      <c r="O72" s="100">
        <f t="shared" si="27"/>
        <v>100</v>
      </c>
      <c r="P72" s="138">
        <f t="shared" si="31"/>
        <v>0</v>
      </c>
      <c r="Q72" s="119"/>
      <c r="R72" s="104"/>
      <c r="S72" s="104"/>
      <c r="T72" s="100">
        <f t="shared" si="28"/>
        <v>100</v>
      </c>
      <c r="U72" s="138">
        <f t="shared" si="32"/>
        <v>0</v>
      </c>
      <c r="V72" s="119"/>
      <c r="W72" s="104"/>
      <c r="X72" s="104"/>
      <c r="Y72" s="100">
        <f t="shared" si="29"/>
        <v>100</v>
      </c>
      <c r="Z72" s="138">
        <f t="shared" si="33"/>
        <v>0</v>
      </c>
    </row>
    <row r="73" spans="1:26" x14ac:dyDescent="0.25">
      <c r="A73" s="25" t="s">
        <v>313</v>
      </c>
      <c r="B73" s="25" t="s">
        <v>314</v>
      </c>
      <c r="C73" s="26" t="s">
        <v>315</v>
      </c>
      <c r="D73" s="25" t="s">
        <v>317</v>
      </c>
      <c r="E73" s="71"/>
      <c r="F73" s="108">
        <f t="shared" si="30"/>
        <v>13</v>
      </c>
      <c r="G73" s="98">
        <v>67.319999999999993</v>
      </c>
      <c r="H73" s="99">
        <v>0</v>
      </c>
      <c r="I73" s="99">
        <v>0</v>
      </c>
      <c r="J73" s="100">
        <f t="shared" si="26"/>
        <v>32.680000000000007</v>
      </c>
      <c r="K73" s="138">
        <f t="shared" si="34"/>
        <v>13</v>
      </c>
      <c r="L73" s="103"/>
      <c r="M73" s="104"/>
      <c r="N73" s="104"/>
      <c r="O73" s="100">
        <f t="shared" si="27"/>
        <v>100</v>
      </c>
      <c r="P73" s="138">
        <f t="shared" si="31"/>
        <v>0</v>
      </c>
      <c r="Q73" s="119"/>
      <c r="R73" s="104"/>
      <c r="S73" s="104"/>
      <c r="T73" s="100">
        <f t="shared" si="28"/>
        <v>100</v>
      </c>
      <c r="U73" s="138">
        <f t="shared" si="32"/>
        <v>0</v>
      </c>
      <c r="V73" s="119"/>
      <c r="W73" s="104"/>
      <c r="X73" s="104"/>
      <c r="Y73" s="100">
        <f t="shared" si="29"/>
        <v>100</v>
      </c>
      <c r="Z73" s="138">
        <f t="shared" si="33"/>
        <v>0</v>
      </c>
    </row>
    <row r="74" spans="1:26" x14ac:dyDescent="0.25">
      <c r="A74" s="25" t="s">
        <v>292</v>
      </c>
      <c r="B74" s="25" t="s">
        <v>293</v>
      </c>
      <c r="C74" s="26" t="s">
        <v>252</v>
      </c>
      <c r="D74" s="25" t="s">
        <v>294</v>
      </c>
      <c r="E74" s="71"/>
      <c r="F74" s="108">
        <f t="shared" si="30"/>
        <v>0</v>
      </c>
      <c r="G74" s="98"/>
      <c r="H74" s="99"/>
      <c r="I74" s="99"/>
      <c r="J74" s="100">
        <f t="shared" si="26"/>
        <v>100</v>
      </c>
      <c r="K74" s="138">
        <f t="shared" si="34"/>
        <v>0</v>
      </c>
      <c r="L74" s="103"/>
      <c r="M74" s="104"/>
      <c r="N74" s="104"/>
      <c r="O74" s="100">
        <f t="shared" si="27"/>
        <v>100</v>
      </c>
      <c r="P74" s="138">
        <f t="shared" si="31"/>
        <v>0</v>
      </c>
      <c r="Q74" s="119"/>
      <c r="R74" s="104"/>
      <c r="S74" s="104"/>
      <c r="T74" s="100">
        <f t="shared" si="28"/>
        <v>100</v>
      </c>
      <c r="U74" s="138">
        <f t="shared" si="32"/>
        <v>0</v>
      </c>
      <c r="V74" s="119"/>
      <c r="W74" s="104"/>
      <c r="X74" s="104"/>
      <c r="Y74" s="100">
        <f t="shared" si="29"/>
        <v>100</v>
      </c>
      <c r="Z74" s="138">
        <f t="shared" si="33"/>
        <v>0</v>
      </c>
    </row>
    <row r="75" spans="1:26" x14ac:dyDescent="0.25">
      <c r="A75" s="25" t="s">
        <v>292</v>
      </c>
      <c r="B75" s="25" t="s">
        <v>293</v>
      </c>
      <c r="C75" s="26" t="s">
        <v>252</v>
      </c>
      <c r="D75" s="25" t="s">
        <v>322</v>
      </c>
      <c r="E75" s="71"/>
      <c r="F75" s="108">
        <f t="shared" si="30"/>
        <v>19</v>
      </c>
      <c r="G75" s="98">
        <v>71.069999999999993</v>
      </c>
      <c r="H75" s="99">
        <v>0</v>
      </c>
      <c r="I75" s="99">
        <v>0</v>
      </c>
      <c r="J75" s="100">
        <f t="shared" si="26"/>
        <v>28.930000000000007</v>
      </c>
      <c r="K75" s="138">
        <f t="shared" si="34"/>
        <v>19</v>
      </c>
      <c r="L75" s="98"/>
      <c r="M75" s="99"/>
      <c r="N75" s="99"/>
      <c r="O75" s="100">
        <f t="shared" si="27"/>
        <v>100</v>
      </c>
      <c r="P75" s="138">
        <f t="shared" si="31"/>
        <v>0</v>
      </c>
      <c r="Q75" s="118"/>
      <c r="R75" s="99"/>
      <c r="S75" s="99"/>
      <c r="T75" s="100">
        <f t="shared" si="28"/>
        <v>100</v>
      </c>
      <c r="U75" s="138">
        <f t="shared" si="32"/>
        <v>0</v>
      </c>
      <c r="V75" s="118"/>
      <c r="W75" s="99"/>
      <c r="X75" s="99"/>
      <c r="Y75" s="100">
        <f t="shared" si="29"/>
        <v>100</v>
      </c>
      <c r="Z75" s="138">
        <f t="shared" si="33"/>
        <v>0</v>
      </c>
    </row>
    <row r="76" spans="1:26" x14ac:dyDescent="0.25">
      <c r="A76" s="25" t="s">
        <v>117</v>
      </c>
      <c r="B76" s="25" t="s">
        <v>293</v>
      </c>
      <c r="C76" s="26" t="s">
        <v>252</v>
      </c>
      <c r="D76" s="25" t="s">
        <v>323</v>
      </c>
      <c r="E76" s="46"/>
      <c r="F76" s="108">
        <f t="shared" si="30"/>
        <v>14</v>
      </c>
      <c r="G76" s="98">
        <v>67.680000000000007</v>
      </c>
      <c r="H76" s="99">
        <v>0</v>
      </c>
      <c r="I76" s="99">
        <v>0</v>
      </c>
      <c r="J76" s="100">
        <f t="shared" si="26"/>
        <v>32.319999999999993</v>
      </c>
      <c r="K76" s="138">
        <f t="shared" si="34"/>
        <v>14</v>
      </c>
      <c r="L76" s="103"/>
      <c r="M76" s="104"/>
      <c r="N76" s="104"/>
      <c r="O76" s="100">
        <f t="shared" si="27"/>
        <v>100</v>
      </c>
      <c r="P76" s="138">
        <f t="shared" si="31"/>
        <v>0</v>
      </c>
      <c r="Q76" s="119"/>
      <c r="R76" s="104"/>
      <c r="S76" s="104"/>
      <c r="T76" s="100">
        <f t="shared" si="28"/>
        <v>100</v>
      </c>
      <c r="U76" s="138">
        <f t="shared" si="32"/>
        <v>0</v>
      </c>
      <c r="V76" s="119"/>
      <c r="W76" s="104"/>
      <c r="X76" s="104"/>
      <c r="Y76" s="100">
        <f t="shared" si="29"/>
        <v>100</v>
      </c>
      <c r="Z76" s="138">
        <f t="shared" si="33"/>
        <v>0</v>
      </c>
    </row>
    <row r="77" spans="1:26" x14ac:dyDescent="0.25">
      <c r="A77" s="25" t="s">
        <v>256</v>
      </c>
      <c r="B77" s="25" t="s">
        <v>339</v>
      </c>
      <c r="C77" s="26" t="s">
        <v>340</v>
      </c>
      <c r="D77" s="25" t="s">
        <v>341</v>
      </c>
      <c r="E77" s="46"/>
      <c r="F77" s="108">
        <f t="shared" si="30"/>
        <v>0</v>
      </c>
      <c r="G77" s="98"/>
      <c r="H77" s="99"/>
      <c r="I77" s="99"/>
      <c r="J77" s="100">
        <f t="shared" si="26"/>
        <v>100</v>
      </c>
      <c r="K77" s="138">
        <f t="shared" si="34"/>
        <v>0</v>
      </c>
      <c r="L77" s="98"/>
      <c r="M77" s="99"/>
      <c r="N77" s="99"/>
      <c r="O77" s="100">
        <f t="shared" si="27"/>
        <v>100</v>
      </c>
      <c r="P77" s="138">
        <f t="shared" si="31"/>
        <v>0</v>
      </c>
      <c r="Q77" s="99"/>
      <c r="R77" s="99"/>
      <c r="S77" s="99"/>
      <c r="T77" s="100">
        <f t="shared" si="28"/>
        <v>100</v>
      </c>
      <c r="U77" s="138">
        <f t="shared" si="32"/>
        <v>0</v>
      </c>
      <c r="V77" s="99"/>
      <c r="W77" s="99"/>
      <c r="X77" s="99"/>
      <c r="Y77" s="100">
        <f t="shared" si="29"/>
        <v>100</v>
      </c>
      <c r="Z77" s="138">
        <f t="shared" si="33"/>
        <v>0</v>
      </c>
    </row>
    <row r="78" spans="1:26" x14ac:dyDescent="0.25">
      <c r="A78" s="35" t="s">
        <v>288</v>
      </c>
      <c r="B78" s="25" t="s">
        <v>289</v>
      </c>
      <c r="C78" s="25" t="s">
        <v>290</v>
      </c>
      <c r="D78" s="25" t="s">
        <v>351</v>
      </c>
      <c r="E78" s="26"/>
      <c r="F78" s="108">
        <f t="shared" si="30"/>
        <v>4</v>
      </c>
      <c r="G78" s="98">
        <v>66.790000000000006</v>
      </c>
      <c r="H78" s="99">
        <v>0</v>
      </c>
      <c r="I78" s="99">
        <v>1.2</v>
      </c>
      <c r="J78" s="100">
        <f t="shared" si="26"/>
        <v>34.409999999999997</v>
      </c>
      <c r="K78" s="138">
        <f t="shared" si="34"/>
        <v>4</v>
      </c>
      <c r="L78" s="98"/>
      <c r="M78" s="99"/>
      <c r="N78" s="99"/>
      <c r="O78" s="100">
        <f t="shared" si="27"/>
        <v>100</v>
      </c>
      <c r="P78" s="138">
        <f t="shared" si="31"/>
        <v>0</v>
      </c>
      <c r="Q78" s="99"/>
      <c r="R78" s="99"/>
      <c r="S78" s="99"/>
      <c r="T78" s="100">
        <f t="shared" si="28"/>
        <v>100</v>
      </c>
      <c r="U78" s="138">
        <f t="shared" si="32"/>
        <v>0</v>
      </c>
      <c r="V78" s="99"/>
      <c r="W78" s="99"/>
      <c r="X78" s="99"/>
      <c r="Y78" s="100">
        <f t="shared" si="29"/>
        <v>100</v>
      </c>
      <c r="Z78" s="138">
        <f t="shared" si="33"/>
        <v>0</v>
      </c>
    </row>
    <row r="79" spans="1:26" x14ac:dyDescent="0.25">
      <c r="A79" s="76" t="s">
        <v>117</v>
      </c>
      <c r="B79" s="25" t="s">
        <v>293</v>
      </c>
      <c r="C79" s="25" t="s">
        <v>252</v>
      </c>
      <c r="D79" s="25" t="s">
        <v>352</v>
      </c>
      <c r="E79" s="26"/>
      <c r="F79" s="108">
        <f t="shared" si="30"/>
        <v>17</v>
      </c>
      <c r="G79" s="98">
        <v>69.819999999999993</v>
      </c>
      <c r="H79" s="99">
        <v>0</v>
      </c>
      <c r="I79" s="99">
        <v>0</v>
      </c>
      <c r="J79" s="100">
        <f t="shared" si="26"/>
        <v>30.180000000000007</v>
      </c>
      <c r="K79" s="138">
        <f t="shared" si="34"/>
        <v>17</v>
      </c>
      <c r="L79" s="98"/>
      <c r="M79" s="99"/>
      <c r="N79" s="99"/>
      <c r="O79" s="100">
        <f t="shared" si="27"/>
        <v>100</v>
      </c>
      <c r="P79" s="138">
        <f t="shared" si="31"/>
        <v>0</v>
      </c>
      <c r="Q79" s="99"/>
      <c r="R79" s="99"/>
      <c r="S79" s="99"/>
      <c r="T79" s="100">
        <f t="shared" si="28"/>
        <v>100</v>
      </c>
      <c r="U79" s="138">
        <f t="shared" si="32"/>
        <v>0</v>
      </c>
      <c r="V79" s="99"/>
      <c r="W79" s="99"/>
      <c r="X79" s="99"/>
      <c r="Y79" s="100">
        <f t="shared" si="29"/>
        <v>100</v>
      </c>
      <c r="Z79" s="138">
        <f t="shared" si="33"/>
        <v>0</v>
      </c>
    </row>
    <row r="80" spans="1:26" x14ac:dyDescent="0.25">
      <c r="A80" s="26" t="s">
        <v>151</v>
      </c>
      <c r="B80" s="25" t="s">
        <v>152</v>
      </c>
      <c r="C80" s="25" t="s">
        <v>140</v>
      </c>
      <c r="D80" s="25" t="s">
        <v>153</v>
      </c>
      <c r="E80" s="26"/>
      <c r="F80" s="108">
        <f t="shared" si="30"/>
        <v>12</v>
      </c>
      <c r="G80" s="98">
        <v>67.14</v>
      </c>
      <c r="H80" s="99">
        <v>0</v>
      </c>
      <c r="I80" s="99">
        <v>0</v>
      </c>
      <c r="J80" s="100">
        <f t="shared" si="26"/>
        <v>32.86</v>
      </c>
      <c r="K80" s="138">
        <f t="shared" si="34"/>
        <v>12</v>
      </c>
      <c r="L80" s="98"/>
      <c r="M80" s="99"/>
      <c r="N80" s="99"/>
      <c r="O80" s="100">
        <f t="shared" si="27"/>
        <v>100</v>
      </c>
      <c r="P80" s="138">
        <f t="shared" si="31"/>
        <v>0</v>
      </c>
      <c r="Q80" s="99"/>
      <c r="R80" s="99"/>
      <c r="S80" s="99"/>
      <c r="T80" s="100">
        <f t="shared" si="28"/>
        <v>100</v>
      </c>
      <c r="U80" s="138">
        <f t="shared" si="32"/>
        <v>0</v>
      </c>
      <c r="V80" s="99"/>
      <c r="W80" s="99"/>
      <c r="X80" s="99"/>
      <c r="Y80" s="100">
        <f t="shared" si="29"/>
        <v>100</v>
      </c>
      <c r="Z80" s="138">
        <f t="shared" si="33"/>
        <v>0</v>
      </c>
    </row>
    <row r="81" spans="1:26" x14ac:dyDescent="0.25">
      <c r="A81" s="26" t="s">
        <v>128</v>
      </c>
      <c r="B81" s="25" t="s">
        <v>129</v>
      </c>
      <c r="C81" s="25" t="s">
        <v>130</v>
      </c>
      <c r="D81" s="25" t="s">
        <v>132</v>
      </c>
      <c r="E81" s="26"/>
      <c r="F81" s="108">
        <f t="shared" si="30"/>
        <v>3</v>
      </c>
      <c r="G81" s="98">
        <v>64.459999999999994</v>
      </c>
      <c r="H81" s="99">
        <v>0</v>
      </c>
      <c r="I81" s="99">
        <v>0</v>
      </c>
      <c r="J81" s="100">
        <f t="shared" si="26"/>
        <v>35.540000000000006</v>
      </c>
      <c r="K81" s="138">
        <f t="shared" si="34"/>
        <v>3</v>
      </c>
      <c r="L81" s="98"/>
      <c r="M81" s="99"/>
      <c r="N81" s="99"/>
      <c r="O81" s="100">
        <f t="shared" si="27"/>
        <v>100</v>
      </c>
      <c r="P81" s="138">
        <f t="shared" si="31"/>
        <v>0</v>
      </c>
      <c r="Q81" s="99"/>
      <c r="R81" s="99"/>
      <c r="S81" s="99"/>
      <c r="T81" s="100">
        <f t="shared" si="28"/>
        <v>100</v>
      </c>
      <c r="U81" s="138">
        <f t="shared" si="32"/>
        <v>0</v>
      </c>
      <c r="V81" s="99"/>
      <c r="W81" s="99"/>
      <c r="X81" s="99"/>
      <c r="Y81" s="100">
        <f t="shared" si="29"/>
        <v>100</v>
      </c>
      <c r="Z81" s="138">
        <f t="shared" si="33"/>
        <v>0</v>
      </c>
    </row>
    <row r="82" spans="1:26" x14ac:dyDescent="0.25">
      <c r="A82" s="26" t="s">
        <v>142</v>
      </c>
      <c r="B82" s="25" t="s">
        <v>143</v>
      </c>
      <c r="C82" s="25" t="s">
        <v>140</v>
      </c>
      <c r="D82" s="25" t="s">
        <v>144</v>
      </c>
      <c r="E82" s="26"/>
      <c r="F82" s="108">
        <f t="shared" si="30"/>
        <v>2</v>
      </c>
      <c r="G82" s="98">
        <v>63.75</v>
      </c>
      <c r="H82" s="99">
        <v>0</v>
      </c>
      <c r="I82" s="99">
        <v>0</v>
      </c>
      <c r="J82" s="100">
        <f t="shared" si="26"/>
        <v>36.25</v>
      </c>
      <c r="K82" s="138">
        <f t="shared" si="34"/>
        <v>2</v>
      </c>
      <c r="L82" s="98"/>
      <c r="M82" s="99"/>
      <c r="N82" s="99"/>
      <c r="O82" s="100">
        <f t="shared" si="27"/>
        <v>100</v>
      </c>
      <c r="P82" s="138">
        <f t="shared" si="31"/>
        <v>0</v>
      </c>
      <c r="Q82" s="99"/>
      <c r="R82" s="99"/>
      <c r="S82" s="99"/>
      <c r="T82" s="100">
        <f t="shared" si="28"/>
        <v>100</v>
      </c>
      <c r="U82" s="138">
        <f t="shared" si="32"/>
        <v>0</v>
      </c>
      <c r="V82" s="99"/>
      <c r="W82" s="99"/>
      <c r="X82" s="99"/>
      <c r="Y82" s="100">
        <f t="shared" si="29"/>
        <v>100</v>
      </c>
      <c r="Z82" s="138">
        <f t="shared" si="33"/>
        <v>0</v>
      </c>
    </row>
    <row r="83" spans="1:26" x14ac:dyDescent="0.25">
      <c r="A83" s="26" t="s">
        <v>178</v>
      </c>
      <c r="B83" s="25" t="s">
        <v>179</v>
      </c>
      <c r="C83" s="25" t="s">
        <v>180</v>
      </c>
      <c r="D83" s="25" t="s">
        <v>181</v>
      </c>
      <c r="E83" s="26"/>
      <c r="F83" s="108">
        <f t="shared" si="30"/>
        <v>16</v>
      </c>
      <c r="G83" s="98">
        <v>69.290000000000006</v>
      </c>
      <c r="H83" s="99">
        <v>0</v>
      </c>
      <c r="I83" s="99">
        <v>0</v>
      </c>
      <c r="J83" s="100">
        <f t="shared" si="26"/>
        <v>30.709999999999994</v>
      </c>
      <c r="K83" s="138">
        <f t="shared" si="34"/>
        <v>16</v>
      </c>
      <c r="L83" s="98"/>
      <c r="M83" s="99"/>
      <c r="N83" s="99"/>
      <c r="O83" s="100">
        <f t="shared" si="27"/>
        <v>100</v>
      </c>
      <c r="P83" s="138">
        <f t="shared" si="31"/>
        <v>0</v>
      </c>
      <c r="Q83" s="99"/>
      <c r="R83" s="99"/>
      <c r="S83" s="99"/>
      <c r="T83" s="100">
        <f t="shared" si="28"/>
        <v>100</v>
      </c>
      <c r="U83" s="138">
        <f t="shared" si="32"/>
        <v>0</v>
      </c>
      <c r="V83" s="99"/>
      <c r="W83" s="99"/>
      <c r="X83" s="99"/>
      <c r="Y83" s="100">
        <f t="shared" si="29"/>
        <v>100</v>
      </c>
      <c r="Z83" s="138">
        <f t="shared" si="33"/>
        <v>0</v>
      </c>
    </row>
    <row r="84" spans="1:26" x14ac:dyDescent="0.25">
      <c r="A84" s="26" t="s">
        <v>134</v>
      </c>
      <c r="B84" s="25" t="s">
        <v>135</v>
      </c>
      <c r="C84" s="25" t="s">
        <v>136</v>
      </c>
      <c r="D84" s="25" t="s">
        <v>137</v>
      </c>
      <c r="E84" s="26"/>
      <c r="F84" s="108">
        <f t="shared" si="30"/>
        <v>7</v>
      </c>
      <c r="G84" s="98">
        <v>65.709999999999994</v>
      </c>
      <c r="H84" s="99">
        <v>0</v>
      </c>
      <c r="I84" s="99">
        <v>0</v>
      </c>
      <c r="J84" s="100">
        <f t="shared" si="26"/>
        <v>34.290000000000006</v>
      </c>
      <c r="K84" s="138">
        <f t="shared" si="34"/>
        <v>7</v>
      </c>
      <c r="L84" s="98"/>
      <c r="M84" s="99"/>
      <c r="N84" s="99"/>
      <c r="O84" s="100">
        <f t="shared" si="27"/>
        <v>100</v>
      </c>
      <c r="P84" s="138">
        <f t="shared" si="31"/>
        <v>0</v>
      </c>
      <c r="Q84" s="99"/>
      <c r="R84" s="99"/>
      <c r="S84" s="99"/>
      <c r="T84" s="100">
        <f t="shared" si="28"/>
        <v>100</v>
      </c>
      <c r="U84" s="138">
        <f t="shared" si="32"/>
        <v>0</v>
      </c>
      <c r="V84" s="99"/>
      <c r="W84" s="99"/>
      <c r="X84" s="99"/>
      <c r="Y84" s="100">
        <f t="shared" si="29"/>
        <v>100</v>
      </c>
      <c r="Z84" s="138">
        <f t="shared" si="33"/>
        <v>0</v>
      </c>
    </row>
    <row r="85" spans="1:26" x14ac:dyDescent="0.25">
      <c r="A85" s="25" t="s">
        <v>124</v>
      </c>
      <c r="B85" s="25" t="s">
        <v>231</v>
      </c>
      <c r="C85" s="25" t="s">
        <v>232</v>
      </c>
      <c r="D85" s="25" t="s">
        <v>233</v>
      </c>
      <c r="E85" s="26"/>
      <c r="F85" s="108">
        <f t="shared" si="30"/>
        <v>0</v>
      </c>
      <c r="G85" s="98"/>
      <c r="H85" s="99"/>
      <c r="I85" s="99"/>
      <c r="J85" s="100">
        <f>100-G85+(H85+I85)</f>
        <v>100</v>
      </c>
      <c r="K85" s="138">
        <f>IF(OR(G85&lt;60,H85+I85&gt;9),0,21-_xlfn.RANK.EQ(J85,$J$55:$J$90,1))</f>
        <v>0</v>
      </c>
      <c r="L85" s="98"/>
      <c r="M85" s="99"/>
      <c r="N85" s="99"/>
      <c r="O85" s="100">
        <f t="shared" si="27"/>
        <v>100</v>
      </c>
      <c r="P85" s="138">
        <f t="shared" si="31"/>
        <v>0</v>
      </c>
      <c r="Q85" s="99"/>
      <c r="R85" s="99"/>
      <c r="S85" s="99"/>
      <c r="T85" s="100">
        <f t="shared" si="28"/>
        <v>100</v>
      </c>
      <c r="U85" s="138">
        <f t="shared" si="32"/>
        <v>0</v>
      </c>
      <c r="V85" s="99"/>
      <c r="W85" s="99"/>
      <c r="X85" s="99"/>
      <c r="Y85" s="100">
        <f t="shared" si="29"/>
        <v>100</v>
      </c>
      <c r="Z85" s="138">
        <f t="shared" si="33"/>
        <v>0</v>
      </c>
    </row>
    <row r="86" spans="1:26" x14ac:dyDescent="0.25">
      <c r="A86" s="26" t="s">
        <v>157</v>
      </c>
      <c r="B86" s="25" t="s">
        <v>261</v>
      </c>
      <c r="C86" s="25" t="s">
        <v>262</v>
      </c>
      <c r="D86" s="25" t="s">
        <v>378</v>
      </c>
      <c r="E86" s="26"/>
      <c r="F86" s="108">
        <f t="shared" si="30"/>
        <v>0</v>
      </c>
      <c r="G86" s="98"/>
      <c r="H86" s="99"/>
      <c r="I86" s="99"/>
      <c r="J86" s="100">
        <f t="shared" si="26"/>
        <v>100</v>
      </c>
      <c r="K86" s="138">
        <f t="shared" si="34"/>
        <v>0</v>
      </c>
      <c r="L86" s="98"/>
      <c r="M86" s="99"/>
      <c r="N86" s="99"/>
      <c r="O86" s="100">
        <f>100-L86+(M86+N86)</f>
        <v>100</v>
      </c>
      <c r="P86" s="138">
        <f>IF(OR(L86&lt;60,M86+N86&gt;9),0,21-_xlfn.RANK.EQ(O86,$O$55:$O$90,1))</f>
        <v>0</v>
      </c>
      <c r="Q86" s="99"/>
      <c r="R86" s="99"/>
      <c r="S86" s="99"/>
      <c r="T86" s="100">
        <f>100-Q86+(R86+S86)</f>
        <v>100</v>
      </c>
      <c r="U86" s="138">
        <f>IF(OR(Q86&lt;60,R86+S86&gt;9),0,21-_xlfn.RANK.EQ(T86,$T$55:$T$90,1))</f>
        <v>0</v>
      </c>
      <c r="V86" s="99"/>
      <c r="W86" s="99"/>
      <c r="X86" s="99"/>
      <c r="Y86" s="100">
        <f>100-V86+(W86+X86)</f>
        <v>100</v>
      </c>
      <c r="Z86" s="138">
        <f>IF(OR(V86&lt;60,W86+X86&gt;9),0,21-_xlfn.RANK.EQ(Y86,$Y$55:$Y$90,1))</f>
        <v>0</v>
      </c>
    </row>
    <row r="87" spans="1:26" x14ac:dyDescent="0.25">
      <c r="A87" s="26" t="s">
        <v>356</v>
      </c>
      <c r="B87" s="25" t="s">
        <v>357</v>
      </c>
      <c r="C87" s="25" t="s">
        <v>252</v>
      </c>
      <c r="D87" s="25" t="s">
        <v>358</v>
      </c>
      <c r="E87" s="26"/>
      <c r="F87" s="108">
        <f t="shared" si="30"/>
        <v>20</v>
      </c>
      <c r="G87" s="98">
        <v>71.430000000000007</v>
      </c>
      <c r="H87" s="99">
        <v>0</v>
      </c>
      <c r="I87" s="99">
        <v>0</v>
      </c>
      <c r="J87" s="100">
        <f t="shared" si="26"/>
        <v>28.569999999999993</v>
      </c>
      <c r="K87" s="138">
        <f t="shared" si="34"/>
        <v>20</v>
      </c>
      <c r="L87" s="98"/>
      <c r="M87" s="99"/>
      <c r="N87" s="99"/>
      <c r="O87" s="100">
        <f t="shared" si="27"/>
        <v>100</v>
      </c>
      <c r="P87" s="138">
        <f t="shared" si="31"/>
        <v>0</v>
      </c>
      <c r="Q87" s="99"/>
      <c r="R87" s="99"/>
      <c r="S87" s="99"/>
      <c r="T87" s="100">
        <f t="shared" si="28"/>
        <v>100</v>
      </c>
      <c r="U87" s="138">
        <f t="shared" si="32"/>
        <v>0</v>
      </c>
      <c r="V87" s="99"/>
      <c r="W87" s="99"/>
      <c r="X87" s="99"/>
      <c r="Y87" s="100">
        <f t="shared" si="29"/>
        <v>100</v>
      </c>
      <c r="Z87" s="138">
        <f t="shared" si="33"/>
        <v>0</v>
      </c>
    </row>
    <row r="88" spans="1:26" x14ac:dyDescent="0.25">
      <c r="A88" s="26" t="s">
        <v>382</v>
      </c>
      <c r="B88" s="25" t="s">
        <v>384</v>
      </c>
      <c r="C88" s="25" t="s">
        <v>385</v>
      </c>
      <c r="D88" s="25" t="s">
        <v>386</v>
      </c>
      <c r="E88" s="26"/>
      <c r="F88" s="108">
        <f t="shared" si="30"/>
        <v>0</v>
      </c>
      <c r="G88" s="103"/>
      <c r="H88" s="104"/>
      <c r="I88" s="104"/>
      <c r="J88" s="100">
        <f t="shared" si="26"/>
        <v>100</v>
      </c>
      <c r="K88" s="138">
        <f t="shared" si="34"/>
        <v>0</v>
      </c>
      <c r="L88" s="103"/>
      <c r="M88" s="104"/>
      <c r="N88" s="104"/>
      <c r="O88" s="100">
        <f>100-L88+(M88+N88)</f>
        <v>100</v>
      </c>
      <c r="P88" s="138">
        <f>IF(OR(L88&lt;60,M88+N88&gt;9),0,21-_xlfn.RANK.EQ(O88,$O$55:$O$90,1))</f>
        <v>0</v>
      </c>
      <c r="Q88" s="99"/>
      <c r="R88" s="99"/>
      <c r="S88" s="99"/>
      <c r="T88" s="100">
        <f>100-Q88+(R88+S88)</f>
        <v>100</v>
      </c>
      <c r="U88" s="138">
        <f>IF(OR(Q88&lt;60,R88+S88&gt;9),0,21-_xlfn.RANK.EQ(T88,$T$55:$T$90,1))</f>
        <v>0</v>
      </c>
      <c r="V88" s="99"/>
      <c r="W88" s="99"/>
      <c r="X88" s="99"/>
      <c r="Y88" s="100">
        <f>100-V88+(W88+X88)</f>
        <v>100</v>
      </c>
      <c r="Z88" s="138">
        <f>IF(OR(V88&lt;60,W88+X88&gt;9),0,21-_xlfn.RANK.EQ(Y88,$Y$55:$Y$90,1))</f>
        <v>0</v>
      </c>
    </row>
    <row r="89" spans="1:26" x14ac:dyDescent="0.25">
      <c r="A89" s="26" t="s">
        <v>383</v>
      </c>
      <c r="B89" s="25" t="s">
        <v>384</v>
      </c>
      <c r="C89" s="25" t="s">
        <v>385</v>
      </c>
      <c r="D89" s="25" t="s">
        <v>387</v>
      </c>
      <c r="E89" s="26"/>
      <c r="F89" s="108">
        <f t="shared" si="30"/>
        <v>0</v>
      </c>
      <c r="G89" s="103"/>
      <c r="H89" s="104"/>
      <c r="I89" s="104"/>
      <c r="J89" s="100">
        <f t="shared" si="26"/>
        <v>100</v>
      </c>
      <c r="K89" s="138">
        <f t="shared" si="34"/>
        <v>0</v>
      </c>
      <c r="L89" s="103"/>
      <c r="M89" s="104"/>
      <c r="N89" s="104"/>
      <c r="O89" s="100">
        <f>100-L89+(M89+N89)</f>
        <v>100</v>
      </c>
      <c r="P89" s="138">
        <f>IF(OR(L89&lt;60,M89+N89&gt;9),0,21-_xlfn.RANK.EQ(O89,$O$55:$O$90,1))</f>
        <v>0</v>
      </c>
      <c r="Q89" s="99"/>
      <c r="R89" s="99"/>
      <c r="S89" s="99"/>
      <c r="T89" s="100">
        <f>100-Q89+(R89+S89)</f>
        <v>100</v>
      </c>
      <c r="U89" s="138">
        <f>IF(OR(Q89&lt;60,R89+S89&gt;9),0,21-_xlfn.RANK.EQ(T89,$T$55:$T$90,1))</f>
        <v>0</v>
      </c>
      <c r="V89" s="99"/>
      <c r="W89" s="99"/>
      <c r="X89" s="99"/>
      <c r="Y89" s="100">
        <f>100-V89+(W89+X89)</f>
        <v>100</v>
      </c>
      <c r="Z89" s="138">
        <f>IF(OR(V89&lt;60,W89+X89&gt;9),0,21-_xlfn.RANK.EQ(Y89,$Y$55:$Y$90,1))</f>
        <v>0</v>
      </c>
    </row>
    <row r="90" spans="1:26" x14ac:dyDescent="0.25">
      <c r="A90" s="26" t="s">
        <v>359</v>
      </c>
      <c r="B90" s="25" t="s">
        <v>357</v>
      </c>
      <c r="C90" s="25" t="s">
        <v>252</v>
      </c>
      <c r="D90" s="28" t="s">
        <v>360</v>
      </c>
      <c r="E90" s="29"/>
      <c r="F90" s="159">
        <f>K90+P90+U90+Z90</f>
        <v>11</v>
      </c>
      <c r="G90" s="103">
        <v>68.569999999999993</v>
      </c>
      <c r="H90" s="104">
        <v>0</v>
      </c>
      <c r="I90" s="104">
        <v>1.6</v>
      </c>
      <c r="J90" s="106">
        <f t="shared" si="26"/>
        <v>33.030000000000008</v>
      </c>
      <c r="K90" s="145">
        <f t="shared" si="34"/>
        <v>11</v>
      </c>
      <c r="L90" s="103"/>
      <c r="M90" s="104"/>
      <c r="N90" s="104"/>
      <c r="O90" s="106">
        <f>100-L90+(M90+N90)</f>
        <v>100</v>
      </c>
      <c r="P90" s="145">
        <f t="shared" si="31"/>
        <v>0</v>
      </c>
      <c r="Q90" s="104"/>
      <c r="R90" s="104"/>
      <c r="S90" s="104"/>
      <c r="T90" s="106">
        <f>100-Q90+(R90+S90)</f>
        <v>100</v>
      </c>
      <c r="U90" s="145">
        <f t="shared" si="32"/>
        <v>0</v>
      </c>
      <c r="V90" s="104"/>
      <c r="W90" s="104"/>
      <c r="X90" s="104"/>
      <c r="Y90" s="106">
        <f>100-V90+(W90+X90)</f>
        <v>100</v>
      </c>
      <c r="Z90" s="145">
        <f t="shared" si="33"/>
        <v>0</v>
      </c>
    </row>
    <row r="91" spans="1:26" x14ac:dyDescent="0.25">
      <c r="A91" s="25" t="s">
        <v>310</v>
      </c>
      <c r="B91" s="25" t="s">
        <v>311</v>
      </c>
      <c r="C91" s="26" t="s">
        <v>126</v>
      </c>
      <c r="D91" s="25" t="s">
        <v>418</v>
      </c>
      <c r="E91" s="25"/>
      <c r="F91" s="159">
        <f t="shared" ref="F91:F93" si="35">K91+P91+U91+Z91</f>
        <v>0</v>
      </c>
      <c r="G91" s="99"/>
      <c r="H91" s="99"/>
      <c r="I91" s="99"/>
      <c r="J91" s="106">
        <f t="shared" si="26"/>
        <v>100</v>
      </c>
      <c r="K91" s="145">
        <f t="shared" si="34"/>
        <v>0</v>
      </c>
      <c r="L91" s="99"/>
      <c r="M91" s="99"/>
      <c r="N91" s="99"/>
      <c r="O91" s="106">
        <f t="shared" ref="O91:O93" si="36">100-L91+(M91+N91)</f>
        <v>100</v>
      </c>
      <c r="P91" s="145">
        <f t="shared" ref="P91:P93" si="37">IF(OR(L91&lt;60,M91+N91&gt;9),0,21-_xlfn.RANK.EQ(O91,$J$55:$J$90,1))</f>
        <v>0</v>
      </c>
      <c r="Q91" s="99"/>
      <c r="R91" s="99"/>
      <c r="S91" s="99"/>
      <c r="T91" s="106">
        <f t="shared" ref="T91:T93" si="38">100-Q91+(R91+S91)</f>
        <v>100</v>
      </c>
      <c r="U91" s="145">
        <f t="shared" ref="U91:U93" si="39">IF(OR(Q91&lt;60,R91+S91&gt;9),0,21-_xlfn.RANK.EQ(T91,$J$55:$J$90,1))</f>
        <v>0</v>
      </c>
      <c r="V91" s="99"/>
      <c r="W91" s="99"/>
      <c r="X91" s="99"/>
      <c r="Y91" s="106">
        <f t="shared" ref="Y91:Y93" si="40">100-V91+(W91+X91)</f>
        <v>100</v>
      </c>
      <c r="Z91" s="145">
        <f t="shared" ref="Z91:Z93" si="41">IF(OR(V91&lt;60,W91+X91&gt;9),0,21-_xlfn.RANK.EQ(Y91,$J$55:$J$90,1))</f>
        <v>0</v>
      </c>
    </row>
    <row r="92" spans="1:26" x14ac:dyDescent="0.25">
      <c r="A92" s="25" t="s">
        <v>151</v>
      </c>
      <c r="B92" s="25" t="s">
        <v>152</v>
      </c>
      <c r="C92" s="26" t="s">
        <v>140</v>
      </c>
      <c r="D92" s="25" t="s">
        <v>153</v>
      </c>
      <c r="E92" s="25"/>
      <c r="F92" s="159">
        <f t="shared" si="35"/>
        <v>0</v>
      </c>
      <c r="G92" s="99"/>
      <c r="H92" s="99"/>
      <c r="I92" s="99"/>
      <c r="J92" s="106">
        <f t="shared" si="26"/>
        <v>100</v>
      </c>
      <c r="K92" s="145">
        <f t="shared" si="34"/>
        <v>0</v>
      </c>
      <c r="L92" s="99"/>
      <c r="M92" s="99"/>
      <c r="N92" s="99"/>
      <c r="O92" s="106">
        <f t="shared" si="36"/>
        <v>100</v>
      </c>
      <c r="P92" s="145">
        <f t="shared" si="37"/>
        <v>0</v>
      </c>
      <c r="Q92" s="99"/>
      <c r="R92" s="99"/>
      <c r="S92" s="99"/>
      <c r="T92" s="106">
        <f t="shared" si="38"/>
        <v>100</v>
      </c>
      <c r="U92" s="145">
        <f t="shared" si="39"/>
        <v>0</v>
      </c>
      <c r="V92" s="99"/>
      <c r="W92" s="99"/>
      <c r="X92" s="99"/>
      <c r="Y92" s="106">
        <f t="shared" si="40"/>
        <v>100</v>
      </c>
      <c r="Z92" s="145">
        <f t="shared" si="41"/>
        <v>0</v>
      </c>
    </row>
    <row r="93" spans="1:26" ht="16.5" thickBot="1" x14ac:dyDescent="0.3">
      <c r="A93" s="39" t="s">
        <v>329</v>
      </c>
      <c r="B93" s="25" t="s">
        <v>330</v>
      </c>
      <c r="C93" s="26" t="s">
        <v>331</v>
      </c>
      <c r="D93" s="2" t="s">
        <v>332</v>
      </c>
      <c r="E93" s="26"/>
      <c r="F93" s="115">
        <f t="shared" si="35"/>
        <v>0</v>
      </c>
      <c r="G93" s="98"/>
      <c r="H93" s="99"/>
      <c r="I93" s="99"/>
      <c r="J93" s="125">
        <f t="shared" si="26"/>
        <v>100</v>
      </c>
      <c r="K93" s="139">
        <f t="shared" si="34"/>
        <v>0</v>
      </c>
      <c r="L93" s="99"/>
      <c r="M93" s="99"/>
      <c r="N93" s="99"/>
      <c r="O93" s="125">
        <f t="shared" si="36"/>
        <v>100</v>
      </c>
      <c r="P93" s="139">
        <f t="shared" si="37"/>
        <v>0</v>
      </c>
      <c r="Q93" s="99"/>
      <c r="R93" s="99"/>
      <c r="S93" s="99"/>
      <c r="T93" s="125">
        <f t="shared" si="38"/>
        <v>100</v>
      </c>
      <c r="U93" s="139">
        <f t="shared" si="39"/>
        <v>0</v>
      </c>
      <c r="V93" s="99"/>
      <c r="W93" s="99"/>
      <c r="X93" s="99"/>
      <c r="Y93" s="125">
        <f t="shared" si="40"/>
        <v>100</v>
      </c>
      <c r="Z93" s="139">
        <f t="shared" si="41"/>
        <v>0</v>
      </c>
    </row>
    <row r="95" spans="1:26" ht="16.5" thickBot="1" x14ac:dyDescent="0.3"/>
    <row r="96" spans="1:26" ht="24" thickBot="1" x14ac:dyDescent="0.3">
      <c r="G96" s="208" t="s">
        <v>279</v>
      </c>
      <c r="H96" s="209"/>
      <c r="I96" s="209"/>
      <c r="J96" s="209"/>
      <c r="K96" s="65"/>
      <c r="L96" s="211" t="s">
        <v>280</v>
      </c>
      <c r="M96" s="211"/>
      <c r="N96" s="211"/>
      <c r="O96" s="211"/>
      <c r="P96" s="66"/>
      <c r="Q96" s="208" t="s">
        <v>40</v>
      </c>
      <c r="R96" s="209"/>
      <c r="S96" s="209"/>
      <c r="T96" s="209"/>
      <c r="U96" s="65"/>
      <c r="V96" s="210" t="s">
        <v>41</v>
      </c>
      <c r="W96" s="211"/>
      <c r="X96" s="211"/>
      <c r="Y96" s="211"/>
      <c r="Z96" s="66"/>
    </row>
    <row r="97" spans="1:26" s="17" customFormat="1" ht="31.5" x14ac:dyDescent="0.25">
      <c r="A97" s="213" t="s">
        <v>46</v>
      </c>
      <c r="B97" s="214"/>
      <c r="C97" s="214"/>
      <c r="D97" s="214"/>
      <c r="E97" s="217"/>
      <c r="F97" s="142" t="s">
        <v>4</v>
      </c>
      <c r="G97" s="68" t="s">
        <v>42</v>
      </c>
      <c r="H97" s="69" t="s">
        <v>5</v>
      </c>
      <c r="I97" s="69" t="s">
        <v>6</v>
      </c>
      <c r="J97" s="70" t="s">
        <v>43</v>
      </c>
      <c r="K97" s="12" t="s">
        <v>44</v>
      </c>
      <c r="L97" s="74" t="s">
        <v>42</v>
      </c>
      <c r="M97" s="69" t="s">
        <v>5</v>
      </c>
      <c r="N97" s="69" t="s">
        <v>6</v>
      </c>
      <c r="O97" s="70" t="s">
        <v>43</v>
      </c>
      <c r="P97" s="12" t="s">
        <v>44</v>
      </c>
      <c r="Q97" s="13" t="s">
        <v>42</v>
      </c>
      <c r="R97" s="14" t="s">
        <v>5</v>
      </c>
      <c r="S97" s="14" t="s">
        <v>6</v>
      </c>
      <c r="T97" s="16" t="s">
        <v>43</v>
      </c>
      <c r="U97" s="15" t="s">
        <v>44</v>
      </c>
      <c r="V97" s="13" t="s">
        <v>42</v>
      </c>
      <c r="W97" s="14" t="s">
        <v>5</v>
      </c>
      <c r="X97" s="14" t="s">
        <v>6</v>
      </c>
      <c r="Y97" s="16" t="s">
        <v>43</v>
      </c>
      <c r="Z97" s="12" t="s">
        <v>44</v>
      </c>
    </row>
    <row r="98" spans="1:26" x14ac:dyDescent="0.25">
      <c r="A98" s="18" t="s">
        <v>11</v>
      </c>
      <c r="B98" s="18" t="s">
        <v>12</v>
      </c>
      <c r="C98" s="19" t="s">
        <v>13</v>
      </c>
      <c r="D98" s="18" t="s">
        <v>14</v>
      </c>
      <c r="E98" s="45" t="s">
        <v>61</v>
      </c>
      <c r="F98" s="108"/>
      <c r="G98" s="79"/>
      <c r="H98" s="84"/>
      <c r="I98" s="84"/>
      <c r="J98" s="85"/>
      <c r="K98" s="44"/>
      <c r="L98" s="81"/>
      <c r="M98" s="84"/>
      <c r="N98" s="84"/>
      <c r="O98" s="85"/>
      <c r="P98" s="44"/>
      <c r="Q98" s="81"/>
      <c r="R98" s="84"/>
      <c r="S98" s="84"/>
      <c r="T98" s="85"/>
      <c r="U98" s="44"/>
      <c r="V98" s="81"/>
      <c r="W98" s="84"/>
      <c r="X98" s="84"/>
      <c r="Y98" s="85"/>
      <c r="Z98" s="44"/>
    </row>
    <row r="99" spans="1:26" x14ac:dyDescent="0.25">
      <c r="A99" s="25" t="s">
        <v>128</v>
      </c>
      <c r="B99" s="25" t="s">
        <v>129</v>
      </c>
      <c r="C99" s="26" t="s">
        <v>130</v>
      </c>
      <c r="D99" s="25" t="s">
        <v>132</v>
      </c>
      <c r="E99" s="46"/>
      <c r="F99" s="108">
        <f>K99+P99+U99+Z99</f>
        <v>0</v>
      </c>
      <c r="G99" s="118"/>
      <c r="H99" s="99"/>
      <c r="I99" s="99"/>
      <c r="J99" s="100">
        <f t="shared" ref="J99:J143" si="42">100-G99+(H99+I99)</f>
        <v>100</v>
      </c>
      <c r="K99" s="138">
        <f t="shared" ref="K99:K111" si="43">IF(OR(G99&lt;60,H99+I99&gt;9),0,21-_xlfn.RANK.EQ(J99,$J$99:$J$140,1))</f>
        <v>0</v>
      </c>
      <c r="L99" s="98"/>
      <c r="M99" s="99"/>
      <c r="N99" s="99"/>
      <c r="O99" s="100">
        <f>100-L99+(M99+N99)</f>
        <v>100</v>
      </c>
      <c r="P99" s="138">
        <f t="shared" ref="P99:P143" si="44">IF(OR(L99&lt;60,M99+N99&gt;9),0,21-_xlfn.RANK.EQ(O99,$O$99:$O$140,1))</f>
        <v>0</v>
      </c>
      <c r="Q99" s="98"/>
      <c r="R99" s="99"/>
      <c r="S99" s="99"/>
      <c r="T99" s="100">
        <f>100-Q99+(R99+S99)</f>
        <v>100</v>
      </c>
      <c r="U99" s="138">
        <f t="shared" ref="U99:U139" si="45">IF(OR(Q99&lt;60,R99+S99&gt;9),0,21-_xlfn.RANK.EQ(T99,$T$99:$T$140,1))</f>
        <v>0</v>
      </c>
      <c r="V99" s="98"/>
      <c r="W99" s="99"/>
      <c r="X99" s="99"/>
      <c r="Y99" s="100">
        <f t="shared" ref="Y99:Y143" si="46">100-V99+(W99+X99)</f>
        <v>100</v>
      </c>
      <c r="Z99" s="138">
        <f t="shared" ref="Z99:Z139" si="47">IF(OR(V99&lt;60,W99+X99&gt;9),0,21-_xlfn.RANK.EQ(Y99,$Y$99:$Y$140,1))</f>
        <v>0</v>
      </c>
    </row>
    <row r="100" spans="1:26" x14ac:dyDescent="0.25">
      <c r="A100" s="25" t="s">
        <v>128</v>
      </c>
      <c r="B100" s="25" t="s">
        <v>129</v>
      </c>
      <c r="C100" s="26" t="s">
        <v>130</v>
      </c>
      <c r="D100" s="26" t="s">
        <v>133</v>
      </c>
      <c r="E100" s="72"/>
      <c r="F100" s="108">
        <f t="shared" ref="F100:F139" si="48">K100+P100+U100+Z100</f>
        <v>0</v>
      </c>
      <c r="G100" s="118">
        <v>52.9</v>
      </c>
      <c r="H100" s="99">
        <v>0</v>
      </c>
      <c r="I100" s="99">
        <v>0</v>
      </c>
      <c r="J100" s="100">
        <f t="shared" si="42"/>
        <v>47.1</v>
      </c>
      <c r="K100" s="138">
        <f t="shared" si="43"/>
        <v>0</v>
      </c>
      <c r="L100" s="98"/>
      <c r="M100" s="99"/>
      <c r="N100" s="99"/>
      <c r="O100" s="100">
        <f>100-L100+(M100+N100)</f>
        <v>100</v>
      </c>
      <c r="P100" s="138">
        <f t="shared" si="44"/>
        <v>0</v>
      </c>
      <c r="Q100" s="98"/>
      <c r="R100" s="99"/>
      <c r="S100" s="99"/>
      <c r="T100" s="100">
        <f>100-Q100+(R100+S100)</f>
        <v>100</v>
      </c>
      <c r="U100" s="138">
        <f t="shared" si="45"/>
        <v>0</v>
      </c>
      <c r="V100" s="98"/>
      <c r="W100" s="99"/>
      <c r="X100" s="99"/>
      <c r="Y100" s="100">
        <f t="shared" si="46"/>
        <v>100</v>
      </c>
      <c r="Z100" s="138">
        <f t="shared" si="47"/>
        <v>0</v>
      </c>
    </row>
    <row r="101" spans="1:26" x14ac:dyDescent="0.25">
      <c r="A101" s="25" t="s">
        <v>134</v>
      </c>
      <c r="B101" s="25" t="s">
        <v>135</v>
      </c>
      <c r="C101" s="26" t="s">
        <v>136</v>
      </c>
      <c r="D101" s="25" t="s">
        <v>137</v>
      </c>
      <c r="E101" s="46"/>
      <c r="F101" s="108">
        <f t="shared" si="48"/>
        <v>0</v>
      </c>
      <c r="G101" s="118"/>
      <c r="H101" s="99"/>
      <c r="I101" s="99"/>
      <c r="J101" s="100">
        <f t="shared" si="42"/>
        <v>100</v>
      </c>
      <c r="K101" s="138">
        <f t="shared" si="43"/>
        <v>0</v>
      </c>
      <c r="L101" s="98"/>
      <c r="M101" s="99"/>
      <c r="N101" s="99"/>
      <c r="O101" s="100">
        <f t="shared" ref="O101:O143" si="49">100-L101+(M101+N101)</f>
        <v>100</v>
      </c>
      <c r="P101" s="138">
        <f t="shared" si="44"/>
        <v>0</v>
      </c>
      <c r="Q101" s="98"/>
      <c r="R101" s="99"/>
      <c r="S101" s="109"/>
      <c r="T101" s="100">
        <f t="shared" ref="T101:T143" si="50">100-Q101+(R101+S101)</f>
        <v>100</v>
      </c>
      <c r="U101" s="138">
        <f t="shared" si="45"/>
        <v>0</v>
      </c>
      <c r="V101" s="98"/>
      <c r="W101" s="99"/>
      <c r="X101" s="109"/>
      <c r="Y101" s="100">
        <f t="shared" si="46"/>
        <v>100</v>
      </c>
      <c r="Z101" s="138">
        <f t="shared" si="47"/>
        <v>0</v>
      </c>
    </row>
    <row r="102" spans="1:26" x14ac:dyDescent="0.25">
      <c r="A102" s="25" t="s">
        <v>138</v>
      </c>
      <c r="B102" s="25" t="s">
        <v>139</v>
      </c>
      <c r="C102" s="26" t="s">
        <v>140</v>
      </c>
      <c r="D102" s="25" t="s">
        <v>141</v>
      </c>
      <c r="E102" s="46"/>
      <c r="F102" s="108">
        <f t="shared" si="48"/>
        <v>0</v>
      </c>
      <c r="G102" s="118"/>
      <c r="H102" s="99"/>
      <c r="I102" s="99"/>
      <c r="J102" s="100">
        <f t="shared" si="42"/>
        <v>100</v>
      </c>
      <c r="K102" s="138">
        <f t="shared" si="43"/>
        <v>0</v>
      </c>
      <c r="L102" s="98"/>
      <c r="M102" s="99"/>
      <c r="N102" s="99"/>
      <c r="O102" s="100">
        <f t="shared" si="49"/>
        <v>100</v>
      </c>
      <c r="P102" s="138">
        <f t="shared" si="44"/>
        <v>0</v>
      </c>
      <c r="Q102" s="98"/>
      <c r="R102" s="99"/>
      <c r="S102" s="99"/>
      <c r="T102" s="100">
        <f t="shared" si="50"/>
        <v>100</v>
      </c>
      <c r="U102" s="138">
        <f t="shared" si="45"/>
        <v>0</v>
      </c>
      <c r="V102" s="98"/>
      <c r="W102" s="99"/>
      <c r="X102" s="99"/>
      <c r="Y102" s="100">
        <f t="shared" si="46"/>
        <v>100</v>
      </c>
      <c r="Z102" s="138">
        <f t="shared" si="47"/>
        <v>0</v>
      </c>
    </row>
    <row r="103" spans="1:26" x14ac:dyDescent="0.25">
      <c r="A103" s="25" t="s">
        <v>142</v>
      </c>
      <c r="B103" s="25" t="s">
        <v>143</v>
      </c>
      <c r="C103" s="26" t="s">
        <v>140</v>
      </c>
      <c r="D103" s="25" t="s">
        <v>144</v>
      </c>
      <c r="E103" s="46"/>
      <c r="F103" s="108">
        <f t="shared" si="48"/>
        <v>8</v>
      </c>
      <c r="G103" s="118">
        <v>62.32</v>
      </c>
      <c r="H103" s="99">
        <v>0</v>
      </c>
      <c r="I103" s="99">
        <v>0.8</v>
      </c>
      <c r="J103" s="100">
        <f t="shared" si="42"/>
        <v>38.479999999999997</v>
      </c>
      <c r="K103" s="138">
        <f t="shared" si="43"/>
        <v>8</v>
      </c>
      <c r="L103" s="98"/>
      <c r="M103" s="99"/>
      <c r="N103" s="99"/>
      <c r="O103" s="100">
        <f t="shared" si="49"/>
        <v>100</v>
      </c>
      <c r="P103" s="138">
        <f t="shared" si="44"/>
        <v>0</v>
      </c>
      <c r="Q103" s="98"/>
      <c r="R103" s="99"/>
      <c r="S103" s="99"/>
      <c r="T103" s="100">
        <f t="shared" si="50"/>
        <v>100</v>
      </c>
      <c r="U103" s="138">
        <f t="shared" si="45"/>
        <v>0</v>
      </c>
      <c r="V103" s="98"/>
      <c r="W103" s="99"/>
      <c r="X103" s="99"/>
      <c r="Y103" s="100">
        <f t="shared" si="46"/>
        <v>100</v>
      </c>
      <c r="Z103" s="138">
        <f t="shared" si="47"/>
        <v>0</v>
      </c>
    </row>
    <row r="104" spans="1:26" x14ac:dyDescent="0.25">
      <c r="A104" s="25" t="s">
        <v>178</v>
      </c>
      <c r="B104" s="25" t="s">
        <v>179</v>
      </c>
      <c r="C104" s="26" t="s">
        <v>180</v>
      </c>
      <c r="D104" s="25" t="s">
        <v>181</v>
      </c>
      <c r="E104" s="46"/>
      <c r="F104" s="108">
        <f t="shared" si="48"/>
        <v>6</v>
      </c>
      <c r="G104" s="118">
        <v>63.21</v>
      </c>
      <c r="H104" s="99">
        <v>4</v>
      </c>
      <c r="I104" s="99">
        <v>0</v>
      </c>
      <c r="J104" s="100">
        <f t="shared" si="42"/>
        <v>40.79</v>
      </c>
      <c r="K104" s="138">
        <f t="shared" si="43"/>
        <v>6</v>
      </c>
      <c r="L104" s="98"/>
      <c r="M104" s="99"/>
      <c r="N104" s="99"/>
      <c r="O104" s="100">
        <f t="shared" si="49"/>
        <v>100</v>
      </c>
      <c r="P104" s="138">
        <f t="shared" si="44"/>
        <v>0</v>
      </c>
      <c r="Q104" s="98"/>
      <c r="R104" s="99"/>
      <c r="S104" s="99"/>
      <c r="T104" s="100">
        <f t="shared" si="50"/>
        <v>100</v>
      </c>
      <c r="U104" s="138">
        <f t="shared" si="45"/>
        <v>0</v>
      </c>
      <c r="V104" s="98"/>
      <c r="W104" s="99"/>
      <c r="X104" s="99"/>
      <c r="Y104" s="100">
        <f t="shared" si="46"/>
        <v>100</v>
      </c>
      <c r="Z104" s="138">
        <f t="shared" si="47"/>
        <v>0</v>
      </c>
    </row>
    <row r="105" spans="1:26" x14ac:dyDescent="0.25">
      <c r="A105" s="25" t="s">
        <v>182</v>
      </c>
      <c r="B105" s="25" t="s">
        <v>183</v>
      </c>
      <c r="C105" s="26" t="s">
        <v>140</v>
      </c>
      <c r="D105" s="25" t="s">
        <v>184</v>
      </c>
      <c r="E105" s="46"/>
      <c r="F105" s="108">
        <f t="shared" si="48"/>
        <v>0</v>
      </c>
      <c r="G105" s="118"/>
      <c r="H105" s="99"/>
      <c r="I105" s="99"/>
      <c r="J105" s="100">
        <f t="shared" si="42"/>
        <v>100</v>
      </c>
      <c r="K105" s="138">
        <f t="shared" si="43"/>
        <v>0</v>
      </c>
      <c r="L105" s="98"/>
      <c r="M105" s="99"/>
      <c r="N105" s="99"/>
      <c r="O105" s="100">
        <f t="shared" si="49"/>
        <v>100</v>
      </c>
      <c r="P105" s="138">
        <f t="shared" si="44"/>
        <v>0</v>
      </c>
      <c r="Q105" s="98"/>
      <c r="R105" s="99"/>
      <c r="S105" s="99"/>
      <c r="T105" s="100">
        <f t="shared" si="50"/>
        <v>100</v>
      </c>
      <c r="U105" s="138">
        <f t="shared" si="45"/>
        <v>0</v>
      </c>
      <c r="V105" s="98"/>
      <c r="W105" s="99"/>
      <c r="X105" s="99"/>
      <c r="Y105" s="100">
        <f t="shared" si="46"/>
        <v>100</v>
      </c>
      <c r="Z105" s="138">
        <f t="shared" si="47"/>
        <v>0</v>
      </c>
    </row>
    <row r="106" spans="1:26" x14ac:dyDescent="0.25">
      <c r="A106" s="25" t="s">
        <v>185</v>
      </c>
      <c r="B106" s="25" t="s">
        <v>186</v>
      </c>
      <c r="C106" s="26" t="s">
        <v>126</v>
      </c>
      <c r="D106" s="25" t="s">
        <v>187</v>
      </c>
      <c r="E106" s="46"/>
      <c r="F106" s="108">
        <f t="shared" si="48"/>
        <v>20</v>
      </c>
      <c r="G106" s="118">
        <v>72.14</v>
      </c>
      <c r="H106" s="99">
        <v>0</v>
      </c>
      <c r="I106" s="99">
        <v>0</v>
      </c>
      <c r="J106" s="100">
        <f t="shared" si="42"/>
        <v>27.86</v>
      </c>
      <c r="K106" s="138">
        <f t="shared" si="43"/>
        <v>20</v>
      </c>
      <c r="L106" s="98"/>
      <c r="M106" s="99"/>
      <c r="N106" s="99"/>
      <c r="O106" s="100">
        <f t="shared" si="49"/>
        <v>100</v>
      </c>
      <c r="P106" s="138">
        <f t="shared" si="44"/>
        <v>0</v>
      </c>
      <c r="Q106" s="98"/>
      <c r="R106" s="99"/>
      <c r="S106" s="99"/>
      <c r="T106" s="100">
        <f t="shared" si="50"/>
        <v>100</v>
      </c>
      <c r="U106" s="138">
        <f t="shared" si="45"/>
        <v>0</v>
      </c>
      <c r="V106" s="98"/>
      <c r="W106" s="99"/>
      <c r="X106" s="99"/>
      <c r="Y106" s="100">
        <f t="shared" si="46"/>
        <v>100</v>
      </c>
      <c r="Z106" s="138">
        <f t="shared" si="47"/>
        <v>0</v>
      </c>
    </row>
    <row r="107" spans="1:26" x14ac:dyDescent="0.25">
      <c r="A107" s="25" t="s">
        <v>188</v>
      </c>
      <c r="B107" s="25" t="s">
        <v>189</v>
      </c>
      <c r="C107" s="26" t="s">
        <v>190</v>
      </c>
      <c r="D107" s="25" t="s">
        <v>191</v>
      </c>
      <c r="E107" s="46"/>
      <c r="F107" s="108">
        <f t="shared" si="48"/>
        <v>0</v>
      </c>
      <c r="G107" s="118"/>
      <c r="H107" s="99"/>
      <c r="I107" s="99"/>
      <c r="J107" s="100">
        <f t="shared" si="42"/>
        <v>100</v>
      </c>
      <c r="K107" s="138">
        <f t="shared" si="43"/>
        <v>0</v>
      </c>
      <c r="L107" s="98"/>
      <c r="M107" s="99"/>
      <c r="N107" s="99"/>
      <c r="O107" s="100">
        <f t="shared" si="49"/>
        <v>100</v>
      </c>
      <c r="P107" s="138">
        <f t="shared" si="44"/>
        <v>0</v>
      </c>
      <c r="Q107" s="98"/>
      <c r="R107" s="99"/>
      <c r="S107" s="99"/>
      <c r="T107" s="100">
        <f t="shared" si="50"/>
        <v>100</v>
      </c>
      <c r="U107" s="138">
        <f t="shared" si="45"/>
        <v>0</v>
      </c>
      <c r="V107" s="98"/>
      <c r="W107" s="99"/>
      <c r="X107" s="99"/>
      <c r="Y107" s="100">
        <f t="shared" si="46"/>
        <v>100</v>
      </c>
      <c r="Z107" s="138">
        <f t="shared" si="47"/>
        <v>0</v>
      </c>
    </row>
    <row r="108" spans="1:26" x14ac:dyDescent="0.25">
      <c r="A108" s="25" t="s">
        <v>188</v>
      </c>
      <c r="B108" s="25" t="s">
        <v>189</v>
      </c>
      <c r="C108" s="26" t="s">
        <v>190</v>
      </c>
      <c r="D108" s="25" t="s">
        <v>192</v>
      </c>
      <c r="E108" s="46"/>
      <c r="F108" s="108">
        <f t="shared" si="48"/>
        <v>0</v>
      </c>
      <c r="G108" s="118"/>
      <c r="H108" s="99"/>
      <c r="I108" s="99"/>
      <c r="J108" s="100">
        <f t="shared" si="42"/>
        <v>100</v>
      </c>
      <c r="K108" s="138">
        <f t="shared" si="43"/>
        <v>0</v>
      </c>
      <c r="L108" s="98"/>
      <c r="M108" s="99"/>
      <c r="N108" s="99"/>
      <c r="O108" s="100">
        <f t="shared" si="49"/>
        <v>100</v>
      </c>
      <c r="P108" s="138">
        <f t="shared" si="44"/>
        <v>0</v>
      </c>
      <c r="Q108" s="98"/>
      <c r="R108" s="99"/>
      <c r="S108" s="99"/>
      <c r="T108" s="100">
        <f t="shared" si="50"/>
        <v>100</v>
      </c>
      <c r="U108" s="138">
        <f t="shared" si="45"/>
        <v>0</v>
      </c>
      <c r="V108" s="98"/>
      <c r="W108" s="99"/>
      <c r="X108" s="99"/>
      <c r="Y108" s="100">
        <f t="shared" si="46"/>
        <v>100</v>
      </c>
      <c r="Z108" s="138">
        <f t="shared" si="47"/>
        <v>0</v>
      </c>
    </row>
    <row r="109" spans="1:26" x14ac:dyDescent="0.25">
      <c r="A109" s="25" t="s">
        <v>109</v>
      </c>
      <c r="B109" s="25" t="s">
        <v>110</v>
      </c>
      <c r="C109" s="26" t="s">
        <v>140</v>
      </c>
      <c r="D109" s="25" t="s">
        <v>112</v>
      </c>
      <c r="E109" s="46"/>
      <c r="F109" s="108">
        <f t="shared" si="48"/>
        <v>11</v>
      </c>
      <c r="G109" s="118">
        <v>68.040000000000006</v>
      </c>
      <c r="H109" s="99">
        <v>4</v>
      </c>
      <c r="I109" s="99">
        <v>0</v>
      </c>
      <c r="J109" s="100">
        <f t="shared" si="42"/>
        <v>35.959999999999994</v>
      </c>
      <c r="K109" s="138">
        <f t="shared" si="43"/>
        <v>11</v>
      </c>
      <c r="L109" s="98"/>
      <c r="M109" s="99"/>
      <c r="N109" s="99"/>
      <c r="O109" s="100">
        <f t="shared" si="49"/>
        <v>100</v>
      </c>
      <c r="P109" s="138">
        <f t="shared" si="44"/>
        <v>0</v>
      </c>
      <c r="Q109" s="103"/>
      <c r="R109" s="104"/>
      <c r="S109" s="104"/>
      <c r="T109" s="100">
        <f t="shared" si="50"/>
        <v>100</v>
      </c>
      <c r="U109" s="138">
        <f t="shared" si="45"/>
        <v>0</v>
      </c>
      <c r="V109" s="103"/>
      <c r="W109" s="104"/>
      <c r="X109" s="104"/>
      <c r="Y109" s="100">
        <f t="shared" si="46"/>
        <v>100</v>
      </c>
      <c r="Z109" s="138">
        <f t="shared" si="47"/>
        <v>0</v>
      </c>
    </row>
    <row r="110" spans="1:26" x14ac:dyDescent="0.25">
      <c r="A110" s="25" t="s">
        <v>109</v>
      </c>
      <c r="B110" s="25" t="s">
        <v>110</v>
      </c>
      <c r="C110" s="26" t="s">
        <v>140</v>
      </c>
      <c r="D110" s="25" t="s">
        <v>193</v>
      </c>
      <c r="E110" s="46"/>
      <c r="F110" s="108">
        <f t="shared" si="48"/>
        <v>0</v>
      </c>
      <c r="G110" s="118"/>
      <c r="H110" s="99"/>
      <c r="I110" s="99"/>
      <c r="J110" s="100">
        <f t="shared" si="42"/>
        <v>100</v>
      </c>
      <c r="K110" s="138">
        <f t="shared" si="43"/>
        <v>0</v>
      </c>
      <c r="L110" s="98"/>
      <c r="M110" s="99"/>
      <c r="N110" s="99"/>
      <c r="O110" s="100">
        <f t="shared" si="49"/>
        <v>100</v>
      </c>
      <c r="P110" s="138">
        <f t="shared" si="44"/>
        <v>0</v>
      </c>
      <c r="Q110" s="98"/>
      <c r="R110" s="99"/>
      <c r="S110" s="99"/>
      <c r="T110" s="100">
        <f t="shared" si="50"/>
        <v>100</v>
      </c>
      <c r="U110" s="138">
        <f t="shared" si="45"/>
        <v>0</v>
      </c>
      <c r="V110" s="98"/>
      <c r="W110" s="99"/>
      <c r="X110" s="99"/>
      <c r="Y110" s="100">
        <f t="shared" si="46"/>
        <v>100</v>
      </c>
      <c r="Z110" s="138">
        <f t="shared" si="47"/>
        <v>0</v>
      </c>
    </row>
    <row r="111" spans="1:26" x14ac:dyDescent="0.25">
      <c r="A111" s="25" t="s">
        <v>194</v>
      </c>
      <c r="B111" s="25" t="s">
        <v>195</v>
      </c>
      <c r="C111" s="26" t="s">
        <v>196</v>
      </c>
      <c r="D111" s="25" t="s">
        <v>197</v>
      </c>
      <c r="E111" s="46"/>
      <c r="F111" s="108">
        <f t="shared" si="48"/>
        <v>0</v>
      </c>
      <c r="G111" s="118">
        <v>54.82</v>
      </c>
      <c r="H111" s="99">
        <v>0</v>
      </c>
      <c r="I111" s="99">
        <v>0</v>
      </c>
      <c r="J111" s="100">
        <f t="shared" si="42"/>
        <v>45.18</v>
      </c>
      <c r="K111" s="138">
        <f t="shared" si="43"/>
        <v>0</v>
      </c>
      <c r="L111" s="98"/>
      <c r="M111" s="99"/>
      <c r="N111" s="99"/>
      <c r="O111" s="100">
        <f t="shared" si="49"/>
        <v>100</v>
      </c>
      <c r="P111" s="138">
        <f t="shared" si="44"/>
        <v>0</v>
      </c>
      <c r="Q111" s="98"/>
      <c r="R111" s="99"/>
      <c r="S111" s="99"/>
      <c r="T111" s="100">
        <f t="shared" si="50"/>
        <v>100</v>
      </c>
      <c r="U111" s="138">
        <f t="shared" si="45"/>
        <v>0</v>
      </c>
      <c r="V111" s="98"/>
      <c r="W111" s="99"/>
      <c r="X111" s="99"/>
      <c r="Y111" s="100">
        <f t="shared" si="46"/>
        <v>100</v>
      </c>
      <c r="Z111" s="138">
        <f t="shared" si="47"/>
        <v>0</v>
      </c>
    </row>
    <row r="112" spans="1:26" x14ac:dyDescent="0.25">
      <c r="A112" s="25" t="s">
        <v>199</v>
      </c>
      <c r="B112" s="25" t="s">
        <v>200</v>
      </c>
      <c r="C112" s="26" t="s">
        <v>136</v>
      </c>
      <c r="D112" s="25" t="s">
        <v>201</v>
      </c>
      <c r="E112" s="46"/>
      <c r="F112" s="108">
        <f t="shared" si="48"/>
        <v>0</v>
      </c>
      <c r="G112" s="118">
        <v>62.68</v>
      </c>
      <c r="H112" s="99" t="s">
        <v>355</v>
      </c>
      <c r="I112" s="99"/>
      <c r="J112" s="100">
        <v>100</v>
      </c>
      <c r="K112" s="138">
        <v>0</v>
      </c>
      <c r="L112" s="98"/>
      <c r="M112" s="99"/>
      <c r="N112" s="99"/>
      <c r="O112" s="100">
        <f t="shared" si="49"/>
        <v>100</v>
      </c>
      <c r="P112" s="138">
        <f t="shared" si="44"/>
        <v>0</v>
      </c>
      <c r="Q112" s="98"/>
      <c r="R112" s="99"/>
      <c r="S112" s="99"/>
      <c r="T112" s="100">
        <f t="shared" si="50"/>
        <v>100</v>
      </c>
      <c r="U112" s="138">
        <f t="shared" si="45"/>
        <v>0</v>
      </c>
      <c r="V112" s="98"/>
      <c r="W112" s="99"/>
      <c r="X112" s="99"/>
      <c r="Y112" s="100">
        <f t="shared" si="46"/>
        <v>100</v>
      </c>
      <c r="Z112" s="138">
        <f t="shared" si="47"/>
        <v>0</v>
      </c>
    </row>
    <row r="113" spans="1:26" x14ac:dyDescent="0.25">
      <c r="A113" s="25" t="s">
        <v>205</v>
      </c>
      <c r="B113" s="25" t="s">
        <v>206</v>
      </c>
      <c r="C113" s="26" t="s">
        <v>207</v>
      </c>
      <c r="D113" s="25" t="s">
        <v>208</v>
      </c>
      <c r="E113" s="46"/>
      <c r="F113" s="108">
        <f t="shared" si="48"/>
        <v>0</v>
      </c>
      <c r="G113" s="118"/>
      <c r="H113" s="99"/>
      <c r="I113" s="99"/>
      <c r="J113" s="100">
        <f t="shared" si="42"/>
        <v>100</v>
      </c>
      <c r="K113" s="138">
        <f>IF(OR(G113&lt;60,H113+I113&gt;9),0,21-_xlfn.RANK.EQ(J113,$J$99:$J$140,1))</f>
        <v>0</v>
      </c>
      <c r="L113" s="98"/>
      <c r="M113" s="99"/>
      <c r="N113" s="99"/>
      <c r="O113" s="100">
        <f t="shared" si="49"/>
        <v>100</v>
      </c>
      <c r="P113" s="138">
        <f t="shared" si="44"/>
        <v>0</v>
      </c>
      <c r="Q113" s="98"/>
      <c r="R113" s="99"/>
      <c r="S113" s="99"/>
      <c r="T113" s="100">
        <f t="shared" si="50"/>
        <v>100</v>
      </c>
      <c r="U113" s="138">
        <f t="shared" si="45"/>
        <v>0</v>
      </c>
      <c r="V113" s="98"/>
      <c r="W113" s="99"/>
      <c r="X113" s="99"/>
      <c r="Y113" s="100">
        <f t="shared" si="46"/>
        <v>100</v>
      </c>
      <c r="Z113" s="138">
        <f t="shared" si="47"/>
        <v>0</v>
      </c>
    </row>
    <row r="114" spans="1:26" x14ac:dyDescent="0.25">
      <c r="A114" s="25" t="s">
        <v>209</v>
      </c>
      <c r="B114" s="25" t="s">
        <v>139</v>
      </c>
      <c r="C114" s="26" t="s">
        <v>210</v>
      </c>
      <c r="D114" s="25" t="s">
        <v>211</v>
      </c>
      <c r="E114" s="46"/>
      <c r="F114" s="108">
        <f t="shared" si="48"/>
        <v>0</v>
      </c>
      <c r="G114" s="118">
        <v>61.25</v>
      </c>
      <c r="H114" s="99">
        <v>12</v>
      </c>
      <c r="I114" s="99">
        <v>0</v>
      </c>
      <c r="J114" s="100">
        <f t="shared" si="42"/>
        <v>50.75</v>
      </c>
      <c r="K114" s="138">
        <f>IF(OR(G114&lt;60,H114+I114&gt;9),0,21-_xlfn.RANK.EQ(J114,$J$99:$J$140,1))</f>
        <v>0</v>
      </c>
      <c r="L114" s="98"/>
      <c r="M114" s="99"/>
      <c r="N114" s="99"/>
      <c r="O114" s="100">
        <f t="shared" si="49"/>
        <v>100</v>
      </c>
      <c r="P114" s="138">
        <f t="shared" si="44"/>
        <v>0</v>
      </c>
      <c r="Q114" s="98"/>
      <c r="R114" s="99"/>
      <c r="S114" s="99"/>
      <c r="T114" s="100">
        <f t="shared" si="50"/>
        <v>100</v>
      </c>
      <c r="U114" s="138">
        <f t="shared" si="45"/>
        <v>0</v>
      </c>
      <c r="V114" s="98"/>
      <c r="W114" s="99"/>
      <c r="X114" s="99"/>
      <c r="Y114" s="100">
        <f t="shared" si="46"/>
        <v>100</v>
      </c>
      <c r="Z114" s="138">
        <f t="shared" si="47"/>
        <v>0</v>
      </c>
    </row>
    <row r="115" spans="1:26" x14ac:dyDescent="0.25">
      <c r="A115" s="25" t="s">
        <v>212</v>
      </c>
      <c r="B115" s="25" t="s">
        <v>213</v>
      </c>
      <c r="C115" s="26" t="s">
        <v>214</v>
      </c>
      <c r="D115" s="25" t="s">
        <v>361</v>
      </c>
      <c r="E115" s="46"/>
      <c r="F115" s="108">
        <f t="shared" si="48"/>
        <v>9</v>
      </c>
      <c r="G115" s="118">
        <v>63.39</v>
      </c>
      <c r="H115" s="99">
        <v>0</v>
      </c>
      <c r="I115" s="99">
        <v>0</v>
      </c>
      <c r="J115" s="100">
        <f t="shared" si="42"/>
        <v>36.61</v>
      </c>
      <c r="K115" s="138">
        <f>IF(OR(G115&lt;60,H115+I115&gt;9),0,21-_xlfn.RANK.EQ(J115,$J$99:$J$140,1))</f>
        <v>9</v>
      </c>
      <c r="L115" s="98"/>
      <c r="M115" s="99"/>
      <c r="N115" s="99"/>
      <c r="O115" s="100">
        <f t="shared" si="49"/>
        <v>100</v>
      </c>
      <c r="P115" s="138">
        <f t="shared" si="44"/>
        <v>0</v>
      </c>
      <c r="Q115" s="98"/>
      <c r="R115" s="99"/>
      <c r="S115" s="99"/>
      <c r="T115" s="100">
        <f t="shared" si="50"/>
        <v>100</v>
      </c>
      <c r="U115" s="138">
        <f t="shared" si="45"/>
        <v>0</v>
      </c>
      <c r="V115" s="98"/>
      <c r="W115" s="99"/>
      <c r="X115" s="99"/>
      <c r="Y115" s="100">
        <f t="shared" si="46"/>
        <v>100</v>
      </c>
      <c r="Z115" s="138">
        <f t="shared" si="47"/>
        <v>0</v>
      </c>
    </row>
    <row r="116" spans="1:26" x14ac:dyDescent="0.25">
      <c r="A116" s="25" t="s">
        <v>236</v>
      </c>
      <c r="B116" s="25" t="s">
        <v>113</v>
      </c>
      <c r="C116" s="26" t="s">
        <v>220</v>
      </c>
      <c r="D116" s="25" t="s">
        <v>114</v>
      </c>
      <c r="E116" s="46"/>
      <c r="F116" s="108">
        <f t="shared" si="48"/>
        <v>16</v>
      </c>
      <c r="G116" s="118">
        <v>68.209999999999994</v>
      </c>
      <c r="H116" s="99">
        <v>0</v>
      </c>
      <c r="I116" s="99">
        <v>0</v>
      </c>
      <c r="J116" s="100">
        <f t="shared" si="42"/>
        <v>31.790000000000006</v>
      </c>
      <c r="K116" s="138">
        <f>IF(OR(G116&lt;60,H116+I116&gt;9),0,21-_xlfn.RANK.EQ(J116,$J$99:$J$140,1))</f>
        <v>16</v>
      </c>
      <c r="L116" s="98"/>
      <c r="M116" s="99"/>
      <c r="N116" s="99"/>
      <c r="O116" s="100">
        <f t="shared" si="49"/>
        <v>100</v>
      </c>
      <c r="P116" s="138">
        <f t="shared" si="44"/>
        <v>0</v>
      </c>
      <c r="Q116" s="98"/>
      <c r="R116" s="99"/>
      <c r="S116" s="99"/>
      <c r="T116" s="100">
        <f t="shared" si="50"/>
        <v>100</v>
      </c>
      <c r="U116" s="138">
        <f t="shared" si="45"/>
        <v>0</v>
      </c>
      <c r="V116" s="98"/>
      <c r="W116" s="99"/>
      <c r="X116" s="99"/>
      <c r="Y116" s="100">
        <f t="shared" si="46"/>
        <v>100</v>
      </c>
      <c r="Z116" s="138">
        <f t="shared" si="47"/>
        <v>0</v>
      </c>
    </row>
    <row r="117" spans="1:26" x14ac:dyDescent="0.25">
      <c r="A117" s="25" t="s">
        <v>236</v>
      </c>
      <c r="B117" s="25" t="s">
        <v>113</v>
      </c>
      <c r="C117" s="26" t="s">
        <v>220</v>
      </c>
      <c r="D117" s="25" t="s">
        <v>237</v>
      </c>
      <c r="E117" s="46"/>
      <c r="F117" s="108">
        <f t="shared" si="48"/>
        <v>0</v>
      </c>
      <c r="G117" s="118">
        <v>68.930000000000007</v>
      </c>
      <c r="H117" s="99" t="s">
        <v>355</v>
      </c>
      <c r="I117" s="99"/>
      <c r="J117" s="100" t="str">
        <f>H117</f>
        <v>withdrawn</v>
      </c>
      <c r="K117" s="138">
        <v>0</v>
      </c>
      <c r="L117" s="98"/>
      <c r="M117" s="99"/>
      <c r="N117" s="99"/>
      <c r="O117" s="100">
        <f t="shared" si="49"/>
        <v>100</v>
      </c>
      <c r="P117" s="138">
        <f t="shared" si="44"/>
        <v>0</v>
      </c>
      <c r="Q117" s="98"/>
      <c r="R117" s="99"/>
      <c r="S117" s="99"/>
      <c r="T117" s="100">
        <f t="shared" si="50"/>
        <v>100</v>
      </c>
      <c r="U117" s="138">
        <f t="shared" si="45"/>
        <v>0</v>
      </c>
      <c r="V117" s="98"/>
      <c r="W117" s="99"/>
      <c r="X117" s="99"/>
      <c r="Y117" s="100">
        <f t="shared" si="46"/>
        <v>100</v>
      </c>
      <c r="Z117" s="138">
        <f t="shared" si="47"/>
        <v>0</v>
      </c>
    </row>
    <row r="118" spans="1:26" x14ac:dyDescent="0.25">
      <c r="A118" s="25" t="s">
        <v>238</v>
      </c>
      <c r="B118" s="25" t="s">
        <v>240</v>
      </c>
      <c r="C118" s="26" t="s">
        <v>239</v>
      </c>
      <c r="D118" s="25" t="s">
        <v>241</v>
      </c>
      <c r="E118" s="46"/>
      <c r="F118" s="108">
        <f t="shared" si="48"/>
        <v>0</v>
      </c>
      <c r="G118" s="118"/>
      <c r="H118" s="99"/>
      <c r="I118" s="99"/>
      <c r="J118" s="100">
        <f t="shared" si="42"/>
        <v>100</v>
      </c>
      <c r="K118" s="138">
        <f>IF(OR(G118&lt;60,H118+I118&gt;9),0,21-_xlfn.RANK.EQ(J118,$J$99:$J$140,1))</f>
        <v>0</v>
      </c>
      <c r="L118" s="98"/>
      <c r="M118" s="99"/>
      <c r="N118" s="99"/>
      <c r="O118" s="100">
        <f t="shared" si="49"/>
        <v>100</v>
      </c>
      <c r="P118" s="138">
        <f t="shared" si="44"/>
        <v>0</v>
      </c>
      <c r="Q118" s="98"/>
      <c r="R118" s="99"/>
      <c r="S118" s="99"/>
      <c r="T118" s="100">
        <f t="shared" si="50"/>
        <v>100</v>
      </c>
      <c r="U118" s="138">
        <f t="shared" si="45"/>
        <v>0</v>
      </c>
      <c r="V118" s="98"/>
      <c r="W118" s="99"/>
      <c r="X118" s="99"/>
      <c r="Y118" s="100">
        <f t="shared" si="46"/>
        <v>100</v>
      </c>
      <c r="Z118" s="138">
        <f t="shared" si="47"/>
        <v>0</v>
      </c>
    </row>
    <row r="119" spans="1:26" x14ac:dyDescent="0.25">
      <c r="A119" s="25" t="s">
        <v>250</v>
      </c>
      <c r="B119" s="25" t="s">
        <v>251</v>
      </c>
      <c r="C119" s="26" t="s">
        <v>252</v>
      </c>
      <c r="D119" s="25" t="s">
        <v>253</v>
      </c>
      <c r="E119" s="46"/>
      <c r="F119" s="108">
        <f t="shared" si="48"/>
        <v>3</v>
      </c>
      <c r="G119" s="118">
        <v>62.5</v>
      </c>
      <c r="H119" s="99">
        <v>8</v>
      </c>
      <c r="I119" s="99">
        <v>0</v>
      </c>
      <c r="J119" s="100">
        <f t="shared" si="42"/>
        <v>45.5</v>
      </c>
      <c r="K119" s="138">
        <v>3</v>
      </c>
      <c r="L119" s="98"/>
      <c r="M119" s="99"/>
      <c r="N119" s="99"/>
      <c r="O119" s="100">
        <f t="shared" si="49"/>
        <v>100</v>
      </c>
      <c r="P119" s="138">
        <f t="shared" si="44"/>
        <v>0</v>
      </c>
      <c r="Q119" s="98"/>
      <c r="R119" s="99"/>
      <c r="S119" s="99"/>
      <c r="T119" s="100">
        <f t="shared" si="50"/>
        <v>100</v>
      </c>
      <c r="U119" s="138">
        <f t="shared" si="45"/>
        <v>0</v>
      </c>
      <c r="V119" s="98"/>
      <c r="W119" s="99"/>
      <c r="X119" s="99"/>
      <c r="Y119" s="100">
        <f t="shared" si="46"/>
        <v>100</v>
      </c>
      <c r="Z119" s="138">
        <f t="shared" si="47"/>
        <v>0</v>
      </c>
    </row>
    <row r="120" spans="1:26" x14ac:dyDescent="0.25">
      <c r="A120" s="25" t="s">
        <v>205</v>
      </c>
      <c r="B120" s="25" t="s">
        <v>206</v>
      </c>
      <c r="C120" s="26" t="s">
        <v>207</v>
      </c>
      <c r="D120" s="25" t="s">
        <v>254</v>
      </c>
      <c r="E120" s="46"/>
      <c r="F120" s="108">
        <f t="shared" si="48"/>
        <v>0</v>
      </c>
      <c r="G120" s="118"/>
      <c r="H120" s="99"/>
      <c r="I120" s="99"/>
      <c r="J120" s="100">
        <f t="shared" si="42"/>
        <v>100</v>
      </c>
      <c r="K120" s="138">
        <f t="shared" ref="K120:K138" si="51">IF(OR(G120&lt;60,H120+I120&gt;9),0,21-_xlfn.RANK.EQ(J120,$J$99:$J$140,1))</f>
        <v>0</v>
      </c>
      <c r="L120" s="98"/>
      <c r="M120" s="99"/>
      <c r="N120" s="99"/>
      <c r="O120" s="100">
        <f t="shared" si="49"/>
        <v>100</v>
      </c>
      <c r="P120" s="138">
        <f t="shared" si="44"/>
        <v>0</v>
      </c>
      <c r="Q120" s="98"/>
      <c r="R120" s="99"/>
      <c r="S120" s="99"/>
      <c r="T120" s="100">
        <f t="shared" si="50"/>
        <v>100</v>
      </c>
      <c r="U120" s="138">
        <f t="shared" si="45"/>
        <v>0</v>
      </c>
      <c r="V120" s="98"/>
      <c r="W120" s="99"/>
      <c r="X120" s="99"/>
      <c r="Y120" s="100">
        <f t="shared" si="46"/>
        <v>100</v>
      </c>
      <c r="Z120" s="138">
        <f t="shared" si="47"/>
        <v>0</v>
      </c>
    </row>
    <row r="121" spans="1:26" x14ac:dyDescent="0.25">
      <c r="A121" s="25" t="s">
        <v>269</v>
      </c>
      <c r="B121" s="25" t="s">
        <v>115</v>
      </c>
      <c r="C121" s="26" t="s">
        <v>270</v>
      </c>
      <c r="D121" s="25" t="s">
        <v>116</v>
      </c>
      <c r="E121" s="46"/>
      <c r="F121" s="108">
        <f t="shared" si="48"/>
        <v>0</v>
      </c>
      <c r="G121" s="118"/>
      <c r="H121" s="99"/>
      <c r="I121" s="99"/>
      <c r="J121" s="100">
        <f t="shared" si="42"/>
        <v>100</v>
      </c>
      <c r="K121" s="138">
        <f t="shared" si="51"/>
        <v>0</v>
      </c>
      <c r="L121" s="98"/>
      <c r="M121" s="99"/>
      <c r="N121" s="99"/>
      <c r="O121" s="100">
        <f t="shared" si="49"/>
        <v>100</v>
      </c>
      <c r="P121" s="138">
        <f t="shared" si="44"/>
        <v>0</v>
      </c>
      <c r="Q121" s="98"/>
      <c r="R121" s="99"/>
      <c r="S121" s="99"/>
      <c r="T121" s="100">
        <f t="shared" si="50"/>
        <v>100</v>
      </c>
      <c r="U121" s="138">
        <f t="shared" si="45"/>
        <v>0</v>
      </c>
      <c r="V121" s="98"/>
      <c r="W121" s="99"/>
      <c r="X121" s="99"/>
      <c r="Y121" s="100">
        <f t="shared" si="46"/>
        <v>100</v>
      </c>
      <c r="Z121" s="138">
        <f t="shared" si="47"/>
        <v>0</v>
      </c>
    </row>
    <row r="122" spans="1:26" x14ac:dyDescent="0.25">
      <c r="A122" s="25" t="s">
        <v>310</v>
      </c>
      <c r="B122" s="25" t="s">
        <v>311</v>
      </c>
      <c r="C122" s="26" t="s">
        <v>126</v>
      </c>
      <c r="D122" s="25" t="s">
        <v>312</v>
      </c>
      <c r="E122" s="46"/>
      <c r="F122" s="108">
        <f t="shared" si="48"/>
        <v>7</v>
      </c>
      <c r="G122" s="118">
        <v>61.43</v>
      </c>
      <c r="H122" s="99">
        <v>0</v>
      </c>
      <c r="I122" s="99">
        <v>0</v>
      </c>
      <c r="J122" s="100">
        <f t="shared" si="42"/>
        <v>38.57</v>
      </c>
      <c r="K122" s="138">
        <f t="shared" si="51"/>
        <v>7</v>
      </c>
      <c r="L122" s="98"/>
      <c r="M122" s="99"/>
      <c r="N122" s="99"/>
      <c r="O122" s="100">
        <f t="shared" si="49"/>
        <v>100</v>
      </c>
      <c r="P122" s="138">
        <f t="shared" si="44"/>
        <v>0</v>
      </c>
      <c r="Q122" s="98"/>
      <c r="R122" s="99"/>
      <c r="S122" s="99"/>
      <c r="T122" s="100">
        <f t="shared" si="50"/>
        <v>100</v>
      </c>
      <c r="U122" s="138">
        <f t="shared" si="45"/>
        <v>0</v>
      </c>
      <c r="V122" s="98"/>
      <c r="W122" s="99"/>
      <c r="X122" s="99"/>
      <c r="Y122" s="100">
        <f t="shared" si="46"/>
        <v>100</v>
      </c>
      <c r="Z122" s="138">
        <f t="shared" si="47"/>
        <v>0</v>
      </c>
    </row>
    <row r="123" spans="1:26" x14ac:dyDescent="0.25">
      <c r="A123" s="25" t="s">
        <v>313</v>
      </c>
      <c r="B123" s="25" t="s">
        <v>314</v>
      </c>
      <c r="C123" s="26" t="s">
        <v>315</v>
      </c>
      <c r="D123" s="25" t="s">
        <v>316</v>
      </c>
      <c r="E123" s="46"/>
      <c r="F123" s="108">
        <f t="shared" si="48"/>
        <v>0</v>
      </c>
      <c r="G123" s="118">
        <v>58.93</v>
      </c>
      <c r="H123" s="99">
        <v>0</v>
      </c>
      <c r="I123" s="99">
        <v>0</v>
      </c>
      <c r="J123" s="100">
        <f t="shared" si="42"/>
        <v>41.07</v>
      </c>
      <c r="K123" s="138">
        <f t="shared" si="51"/>
        <v>0</v>
      </c>
      <c r="L123" s="98"/>
      <c r="M123" s="99"/>
      <c r="N123" s="99"/>
      <c r="O123" s="100">
        <f t="shared" si="49"/>
        <v>100</v>
      </c>
      <c r="P123" s="138">
        <f t="shared" si="44"/>
        <v>0</v>
      </c>
      <c r="Q123" s="98"/>
      <c r="R123" s="99"/>
      <c r="S123" s="99"/>
      <c r="T123" s="100">
        <f t="shared" si="50"/>
        <v>100</v>
      </c>
      <c r="U123" s="138">
        <f t="shared" si="45"/>
        <v>0</v>
      </c>
      <c r="V123" s="98"/>
      <c r="W123" s="99"/>
      <c r="X123" s="99"/>
      <c r="Y123" s="100">
        <f t="shared" si="46"/>
        <v>100</v>
      </c>
      <c r="Z123" s="138">
        <f t="shared" si="47"/>
        <v>0</v>
      </c>
    </row>
    <row r="124" spans="1:26" x14ac:dyDescent="0.25">
      <c r="A124" s="25" t="s">
        <v>313</v>
      </c>
      <c r="B124" s="25" t="s">
        <v>314</v>
      </c>
      <c r="C124" s="26" t="s">
        <v>315</v>
      </c>
      <c r="D124" s="25" t="s">
        <v>317</v>
      </c>
      <c r="E124" s="46"/>
      <c r="F124" s="108">
        <f t="shared" si="48"/>
        <v>14</v>
      </c>
      <c r="G124" s="118">
        <v>65</v>
      </c>
      <c r="H124" s="99">
        <v>0</v>
      </c>
      <c r="I124" s="99">
        <v>0</v>
      </c>
      <c r="J124" s="100">
        <f t="shared" si="42"/>
        <v>35</v>
      </c>
      <c r="K124" s="138">
        <f t="shared" si="51"/>
        <v>14</v>
      </c>
      <c r="L124" s="98"/>
      <c r="M124" s="99"/>
      <c r="N124" s="99"/>
      <c r="O124" s="100">
        <f t="shared" si="49"/>
        <v>100</v>
      </c>
      <c r="P124" s="138">
        <f t="shared" si="44"/>
        <v>0</v>
      </c>
      <c r="Q124" s="98"/>
      <c r="R124" s="98"/>
      <c r="S124" s="98"/>
      <c r="T124" s="100">
        <f t="shared" si="50"/>
        <v>100</v>
      </c>
      <c r="U124" s="138">
        <f t="shared" si="45"/>
        <v>0</v>
      </c>
      <c r="V124" s="98"/>
      <c r="W124" s="98"/>
      <c r="X124" s="98"/>
      <c r="Y124" s="100">
        <f t="shared" si="46"/>
        <v>100</v>
      </c>
      <c r="Z124" s="138">
        <f t="shared" si="47"/>
        <v>0</v>
      </c>
    </row>
    <row r="125" spans="1:26" x14ac:dyDescent="0.25">
      <c r="A125" s="25" t="s">
        <v>292</v>
      </c>
      <c r="B125" s="25" t="s">
        <v>293</v>
      </c>
      <c r="C125" s="26" t="s">
        <v>252</v>
      </c>
      <c r="D125" s="25" t="s">
        <v>294</v>
      </c>
      <c r="E125" s="46"/>
      <c r="F125" s="108">
        <f t="shared" si="48"/>
        <v>15</v>
      </c>
      <c r="G125" s="118">
        <v>67.680000000000007</v>
      </c>
      <c r="H125" s="99">
        <v>0</v>
      </c>
      <c r="I125" s="99">
        <v>0</v>
      </c>
      <c r="J125" s="100">
        <f t="shared" si="42"/>
        <v>32.319999999999993</v>
      </c>
      <c r="K125" s="138">
        <f t="shared" si="51"/>
        <v>15</v>
      </c>
      <c r="L125" s="98"/>
      <c r="M125" s="99"/>
      <c r="N125" s="99"/>
      <c r="O125" s="100">
        <f t="shared" si="49"/>
        <v>100</v>
      </c>
      <c r="P125" s="138">
        <f t="shared" si="44"/>
        <v>0</v>
      </c>
      <c r="Q125" s="98"/>
      <c r="R125" s="98"/>
      <c r="S125" s="98"/>
      <c r="T125" s="100">
        <f t="shared" si="50"/>
        <v>100</v>
      </c>
      <c r="U125" s="138">
        <f t="shared" si="45"/>
        <v>0</v>
      </c>
      <c r="V125" s="98"/>
      <c r="W125" s="98"/>
      <c r="X125" s="98"/>
      <c r="Y125" s="100">
        <f t="shared" si="46"/>
        <v>100</v>
      </c>
      <c r="Z125" s="138">
        <f t="shared" si="47"/>
        <v>0</v>
      </c>
    </row>
    <row r="126" spans="1:26" x14ac:dyDescent="0.25">
      <c r="A126" s="25" t="s">
        <v>292</v>
      </c>
      <c r="B126" s="25" t="s">
        <v>293</v>
      </c>
      <c r="C126" s="26" t="s">
        <v>252</v>
      </c>
      <c r="D126" s="25" t="s">
        <v>322</v>
      </c>
      <c r="E126" s="46"/>
      <c r="F126" s="108">
        <f t="shared" si="48"/>
        <v>0</v>
      </c>
      <c r="G126" s="118"/>
      <c r="H126" s="99"/>
      <c r="I126" s="99"/>
      <c r="J126" s="100">
        <f t="shared" si="42"/>
        <v>100</v>
      </c>
      <c r="K126" s="138">
        <f t="shared" si="51"/>
        <v>0</v>
      </c>
      <c r="L126" s="98"/>
      <c r="M126" s="99"/>
      <c r="N126" s="99"/>
      <c r="O126" s="100">
        <f t="shared" si="49"/>
        <v>100</v>
      </c>
      <c r="P126" s="138">
        <f t="shared" si="44"/>
        <v>0</v>
      </c>
      <c r="Q126" s="98"/>
      <c r="R126" s="98"/>
      <c r="S126" s="98"/>
      <c r="T126" s="100">
        <f t="shared" si="50"/>
        <v>100</v>
      </c>
      <c r="U126" s="138">
        <f t="shared" si="45"/>
        <v>0</v>
      </c>
      <c r="V126" s="98"/>
      <c r="W126" s="98"/>
      <c r="X126" s="98"/>
      <c r="Y126" s="100">
        <f t="shared" si="46"/>
        <v>100</v>
      </c>
      <c r="Z126" s="138">
        <f t="shared" si="47"/>
        <v>0</v>
      </c>
    </row>
    <row r="127" spans="1:26" x14ac:dyDescent="0.25">
      <c r="A127" s="25" t="s">
        <v>117</v>
      </c>
      <c r="B127" s="25" t="s">
        <v>293</v>
      </c>
      <c r="C127" s="26" t="s">
        <v>252</v>
      </c>
      <c r="D127" s="25" t="s">
        <v>323</v>
      </c>
      <c r="E127" s="46"/>
      <c r="F127" s="108">
        <f t="shared" si="48"/>
        <v>10</v>
      </c>
      <c r="G127" s="118">
        <v>63.93</v>
      </c>
      <c r="H127" s="99">
        <v>0</v>
      </c>
      <c r="I127" s="99">
        <v>0</v>
      </c>
      <c r="J127" s="100">
        <f t="shared" si="42"/>
        <v>36.07</v>
      </c>
      <c r="K127" s="138">
        <f t="shared" si="51"/>
        <v>10</v>
      </c>
      <c r="L127" s="98"/>
      <c r="M127" s="99"/>
      <c r="N127" s="99"/>
      <c r="O127" s="100">
        <f t="shared" si="49"/>
        <v>100</v>
      </c>
      <c r="P127" s="138">
        <f t="shared" si="44"/>
        <v>0</v>
      </c>
      <c r="Q127" s="98"/>
      <c r="R127" s="98"/>
      <c r="S127" s="98"/>
      <c r="T127" s="100">
        <f t="shared" si="50"/>
        <v>100</v>
      </c>
      <c r="U127" s="138">
        <f t="shared" si="45"/>
        <v>0</v>
      </c>
      <c r="V127" s="98"/>
      <c r="W127" s="98"/>
      <c r="X127" s="98"/>
      <c r="Y127" s="100">
        <f t="shared" si="46"/>
        <v>100</v>
      </c>
      <c r="Z127" s="138">
        <f t="shared" si="47"/>
        <v>0</v>
      </c>
    </row>
    <row r="128" spans="1:26" x14ac:dyDescent="0.25">
      <c r="A128" s="25" t="s">
        <v>154</v>
      </c>
      <c r="B128" s="25" t="s">
        <v>314</v>
      </c>
      <c r="C128" s="26" t="s">
        <v>220</v>
      </c>
      <c r="D128" s="25" t="s">
        <v>324</v>
      </c>
      <c r="E128" s="46"/>
      <c r="F128" s="108">
        <f t="shared" si="48"/>
        <v>0</v>
      </c>
      <c r="G128" s="118">
        <v>66.790000000000006</v>
      </c>
      <c r="H128" s="99">
        <v>8</v>
      </c>
      <c r="I128" s="99">
        <v>8.8000000000000007</v>
      </c>
      <c r="J128" s="100">
        <f t="shared" si="42"/>
        <v>50.009999999999991</v>
      </c>
      <c r="K128" s="138">
        <f t="shared" si="51"/>
        <v>0</v>
      </c>
      <c r="L128" s="98"/>
      <c r="M128" s="99"/>
      <c r="N128" s="99"/>
      <c r="O128" s="100">
        <f t="shared" si="49"/>
        <v>100</v>
      </c>
      <c r="P128" s="138">
        <f t="shared" si="44"/>
        <v>0</v>
      </c>
      <c r="Q128" s="98"/>
      <c r="R128" s="98"/>
      <c r="S128" s="98"/>
      <c r="T128" s="100">
        <f t="shared" si="50"/>
        <v>100</v>
      </c>
      <c r="U128" s="138">
        <f t="shared" si="45"/>
        <v>0</v>
      </c>
      <c r="V128" s="98"/>
      <c r="W128" s="98"/>
      <c r="X128" s="98"/>
      <c r="Y128" s="100">
        <f t="shared" si="46"/>
        <v>100</v>
      </c>
      <c r="Z128" s="138">
        <f t="shared" si="47"/>
        <v>0</v>
      </c>
    </row>
    <row r="129" spans="1:26" x14ac:dyDescent="0.25">
      <c r="A129" s="25" t="s">
        <v>288</v>
      </c>
      <c r="B129" s="25" t="s">
        <v>289</v>
      </c>
      <c r="C129" s="26" t="s">
        <v>290</v>
      </c>
      <c r="D129" s="25" t="s">
        <v>291</v>
      </c>
      <c r="E129" s="46"/>
      <c r="F129" s="108">
        <f t="shared" si="48"/>
        <v>19</v>
      </c>
      <c r="G129" s="118">
        <v>70.36</v>
      </c>
      <c r="H129" s="99">
        <v>0</v>
      </c>
      <c r="I129" s="99">
        <v>0</v>
      </c>
      <c r="J129" s="100">
        <f t="shared" si="42"/>
        <v>29.64</v>
      </c>
      <c r="K129" s="138">
        <f t="shared" si="51"/>
        <v>19</v>
      </c>
      <c r="L129" s="98"/>
      <c r="M129" s="99"/>
      <c r="N129" s="99"/>
      <c r="O129" s="100">
        <f t="shared" si="49"/>
        <v>100</v>
      </c>
      <c r="P129" s="138">
        <f t="shared" si="44"/>
        <v>0</v>
      </c>
      <c r="Q129" s="98"/>
      <c r="R129" s="98"/>
      <c r="S129" s="98"/>
      <c r="T129" s="100">
        <f t="shared" si="50"/>
        <v>100</v>
      </c>
      <c r="U129" s="138">
        <f t="shared" si="45"/>
        <v>0</v>
      </c>
      <c r="V129" s="98"/>
      <c r="W129" s="98"/>
      <c r="X129" s="98"/>
      <c r="Y129" s="100">
        <f t="shared" si="46"/>
        <v>100</v>
      </c>
      <c r="Z129" s="138">
        <f t="shared" si="47"/>
        <v>0</v>
      </c>
    </row>
    <row r="130" spans="1:26" x14ac:dyDescent="0.25">
      <c r="A130" s="25" t="s">
        <v>327</v>
      </c>
      <c r="B130" s="25" t="s">
        <v>289</v>
      </c>
      <c r="C130" s="26" t="s">
        <v>290</v>
      </c>
      <c r="D130" s="25" t="s">
        <v>328</v>
      </c>
      <c r="E130" s="46"/>
      <c r="F130" s="108">
        <f t="shared" si="48"/>
        <v>13</v>
      </c>
      <c r="G130" s="118">
        <v>64.819999999999993</v>
      </c>
      <c r="H130" s="99">
        <v>0</v>
      </c>
      <c r="I130" s="99">
        <v>0</v>
      </c>
      <c r="J130" s="100">
        <f t="shared" si="42"/>
        <v>35.180000000000007</v>
      </c>
      <c r="K130" s="138">
        <f t="shared" si="51"/>
        <v>13</v>
      </c>
      <c r="L130" s="98"/>
      <c r="M130" s="99"/>
      <c r="N130" s="99"/>
      <c r="O130" s="100">
        <f t="shared" si="49"/>
        <v>100</v>
      </c>
      <c r="P130" s="138">
        <f t="shared" si="44"/>
        <v>0</v>
      </c>
      <c r="Q130" s="98"/>
      <c r="R130" s="98"/>
      <c r="S130" s="98"/>
      <c r="T130" s="100">
        <f t="shared" si="50"/>
        <v>100</v>
      </c>
      <c r="U130" s="138">
        <f t="shared" si="45"/>
        <v>0</v>
      </c>
      <c r="V130" s="98"/>
      <c r="W130" s="98"/>
      <c r="X130" s="98"/>
      <c r="Y130" s="100">
        <f t="shared" si="46"/>
        <v>100</v>
      </c>
      <c r="Z130" s="138">
        <f t="shared" si="47"/>
        <v>0</v>
      </c>
    </row>
    <row r="131" spans="1:26" x14ac:dyDescent="0.25">
      <c r="A131" s="25" t="s">
        <v>329</v>
      </c>
      <c r="B131" s="25" t="s">
        <v>330</v>
      </c>
      <c r="C131" s="26" t="s">
        <v>331</v>
      </c>
      <c r="D131" s="25" t="s">
        <v>332</v>
      </c>
      <c r="E131" s="46"/>
      <c r="F131" s="108">
        <f t="shared" si="48"/>
        <v>0</v>
      </c>
      <c r="G131" s="118"/>
      <c r="H131" s="99"/>
      <c r="I131" s="99"/>
      <c r="J131" s="100">
        <f t="shared" si="42"/>
        <v>100</v>
      </c>
      <c r="K131" s="138">
        <f t="shared" si="51"/>
        <v>0</v>
      </c>
      <c r="L131" s="98"/>
      <c r="M131" s="99"/>
      <c r="N131" s="99"/>
      <c r="O131" s="100">
        <f t="shared" si="49"/>
        <v>100</v>
      </c>
      <c r="P131" s="138">
        <f t="shared" si="44"/>
        <v>0</v>
      </c>
      <c r="Q131" s="98"/>
      <c r="R131" s="98"/>
      <c r="S131" s="98"/>
      <c r="T131" s="100">
        <f t="shared" si="50"/>
        <v>100</v>
      </c>
      <c r="U131" s="138">
        <f t="shared" si="45"/>
        <v>0</v>
      </c>
      <c r="V131" s="98"/>
      <c r="W131" s="98"/>
      <c r="X131" s="98"/>
      <c r="Y131" s="100">
        <f t="shared" si="46"/>
        <v>100</v>
      </c>
      <c r="Z131" s="138">
        <f t="shared" si="47"/>
        <v>0</v>
      </c>
    </row>
    <row r="132" spans="1:26" x14ac:dyDescent="0.25">
      <c r="A132" s="25" t="s">
        <v>334</v>
      </c>
      <c r="B132" s="25" t="s">
        <v>335</v>
      </c>
      <c r="C132" s="26" t="s">
        <v>336</v>
      </c>
      <c r="D132" s="25" t="s">
        <v>338</v>
      </c>
      <c r="E132" s="46"/>
      <c r="F132" s="108">
        <f t="shared" si="48"/>
        <v>0</v>
      </c>
      <c r="G132" s="118"/>
      <c r="H132" s="99"/>
      <c r="I132" s="99"/>
      <c r="J132" s="100">
        <f t="shared" si="42"/>
        <v>100</v>
      </c>
      <c r="K132" s="138">
        <f t="shared" si="51"/>
        <v>0</v>
      </c>
      <c r="L132" s="98"/>
      <c r="M132" s="99"/>
      <c r="N132" s="99"/>
      <c r="O132" s="100">
        <f t="shared" si="49"/>
        <v>100</v>
      </c>
      <c r="P132" s="138">
        <f t="shared" si="44"/>
        <v>0</v>
      </c>
      <c r="Q132" s="98"/>
      <c r="R132" s="98"/>
      <c r="S132" s="98"/>
      <c r="T132" s="100">
        <f t="shared" si="50"/>
        <v>100</v>
      </c>
      <c r="U132" s="138">
        <f t="shared" si="45"/>
        <v>0</v>
      </c>
      <c r="V132" s="98"/>
      <c r="W132" s="98"/>
      <c r="X132" s="98"/>
      <c r="Y132" s="100">
        <f t="shared" si="46"/>
        <v>100</v>
      </c>
      <c r="Z132" s="138">
        <f t="shared" si="47"/>
        <v>0</v>
      </c>
    </row>
    <row r="133" spans="1:26" x14ac:dyDescent="0.25">
      <c r="A133" s="25" t="s">
        <v>390</v>
      </c>
      <c r="B133" s="25" t="s">
        <v>314</v>
      </c>
      <c r="C133" s="26" t="s">
        <v>290</v>
      </c>
      <c r="D133" s="25" t="s">
        <v>391</v>
      </c>
      <c r="E133" s="46"/>
      <c r="F133" s="108">
        <f t="shared" si="48"/>
        <v>0</v>
      </c>
      <c r="G133" s="118"/>
      <c r="H133" s="99"/>
      <c r="I133" s="99"/>
      <c r="J133" s="100">
        <f>100-G133+(H133+I133)</f>
        <v>100</v>
      </c>
      <c r="K133" s="138">
        <f>IF(OR(G133&lt;60,H133+I133&gt;9),0,21-_xlfn.RANK.EQ(J133,$J$99:$J$140,1))</f>
        <v>0</v>
      </c>
      <c r="L133" s="98"/>
      <c r="M133" s="99"/>
      <c r="N133" s="99"/>
      <c r="O133" s="100">
        <f>100-L133+(M133+N133)</f>
        <v>100</v>
      </c>
      <c r="P133" s="138">
        <f>IF(OR(L133&lt;60,M133+N133&gt;9),0,21-_xlfn.RANK.EQ(O133,$O$99:$O$140,1))</f>
        <v>0</v>
      </c>
      <c r="Q133" s="98"/>
      <c r="R133" s="98"/>
      <c r="S133" s="98"/>
      <c r="T133" s="100">
        <f>100-Q133+(R133+S133)</f>
        <v>100</v>
      </c>
      <c r="U133" s="138">
        <f>IF(OR(Q133&lt;60,R133+S133&gt;9),0,21-_xlfn.RANK.EQ(T133,$T$99:$T$140,1))</f>
        <v>0</v>
      </c>
      <c r="V133" s="98"/>
      <c r="W133" s="98"/>
      <c r="X133" s="98"/>
      <c r="Y133" s="100">
        <f>100-V133+(W133+X133)</f>
        <v>100</v>
      </c>
      <c r="Z133" s="138">
        <f>IF(OR(V133&lt;60,W133+X133&gt;9),0,21-_xlfn.RANK.EQ(Y133,$Y$99:$Y$140,1))</f>
        <v>0</v>
      </c>
    </row>
    <row r="134" spans="1:26" x14ac:dyDescent="0.25">
      <c r="A134" s="25" t="s">
        <v>256</v>
      </c>
      <c r="B134" s="25" t="s">
        <v>339</v>
      </c>
      <c r="C134" s="26" t="s">
        <v>340</v>
      </c>
      <c r="D134" s="25" t="s">
        <v>341</v>
      </c>
      <c r="E134" s="46"/>
      <c r="F134" s="108">
        <f t="shared" si="48"/>
        <v>0</v>
      </c>
      <c r="G134" s="118"/>
      <c r="H134" s="99"/>
      <c r="I134" s="99"/>
      <c r="J134" s="100">
        <f t="shared" si="42"/>
        <v>100</v>
      </c>
      <c r="K134" s="138">
        <f t="shared" si="51"/>
        <v>0</v>
      </c>
      <c r="L134" s="103"/>
      <c r="M134" s="104"/>
      <c r="N134" s="104"/>
      <c r="O134" s="100">
        <f t="shared" si="49"/>
        <v>100</v>
      </c>
      <c r="P134" s="138">
        <f t="shared" si="44"/>
        <v>0</v>
      </c>
      <c r="Q134" s="103"/>
      <c r="R134" s="103"/>
      <c r="S134" s="103"/>
      <c r="T134" s="100">
        <f t="shared" si="50"/>
        <v>100</v>
      </c>
      <c r="U134" s="138">
        <f t="shared" si="45"/>
        <v>0</v>
      </c>
      <c r="V134" s="103"/>
      <c r="W134" s="103"/>
      <c r="X134" s="103"/>
      <c r="Y134" s="100">
        <f t="shared" si="46"/>
        <v>100</v>
      </c>
      <c r="Z134" s="138">
        <f t="shared" si="47"/>
        <v>0</v>
      </c>
    </row>
    <row r="135" spans="1:26" x14ac:dyDescent="0.25">
      <c r="A135" s="25" t="s">
        <v>348</v>
      </c>
      <c r="B135" s="25" t="s">
        <v>349</v>
      </c>
      <c r="C135" s="26" t="s">
        <v>331</v>
      </c>
      <c r="D135" s="25" t="s">
        <v>350</v>
      </c>
      <c r="E135" s="46"/>
      <c r="F135" s="108">
        <f t="shared" si="48"/>
        <v>12</v>
      </c>
      <c r="G135" s="118">
        <v>64.11</v>
      </c>
      <c r="H135" s="99">
        <v>0</v>
      </c>
      <c r="I135" s="99">
        <v>0</v>
      </c>
      <c r="J135" s="100">
        <f t="shared" si="42"/>
        <v>35.89</v>
      </c>
      <c r="K135" s="138">
        <f t="shared" si="51"/>
        <v>12</v>
      </c>
      <c r="L135" s="98"/>
      <c r="M135" s="99"/>
      <c r="N135" s="99"/>
      <c r="O135" s="100">
        <f t="shared" si="49"/>
        <v>100</v>
      </c>
      <c r="P135" s="138">
        <f t="shared" si="44"/>
        <v>0</v>
      </c>
      <c r="Q135" s="98"/>
      <c r="R135" s="99"/>
      <c r="S135" s="99"/>
      <c r="T135" s="100">
        <f t="shared" si="50"/>
        <v>100</v>
      </c>
      <c r="U135" s="138">
        <f t="shared" si="45"/>
        <v>0</v>
      </c>
      <c r="V135" s="98"/>
      <c r="W135" s="99"/>
      <c r="X135" s="99"/>
      <c r="Y135" s="100">
        <f t="shared" si="46"/>
        <v>100</v>
      </c>
      <c r="Z135" s="138">
        <f t="shared" si="47"/>
        <v>0</v>
      </c>
    </row>
    <row r="136" spans="1:26" x14ac:dyDescent="0.25">
      <c r="A136" s="25" t="s">
        <v>288</v>
      </c>
      <c r="B136" s="25" t="s">
        <v>289</v>
      </c>
      <c r="C136" s="26" t="s">
        <v>290</v>
      </c>
      <c r="D136" s="25" t="s">
        <v>351</v>
      </c>
      <c r="E136" s="46"/>
      <c r="F136" s="108">
        <f t="shared" si="48"/>
        <v>0</v>
      </c>
      <c r="G136" s="118"/>
      <c r="H136" s="99"/>
      <c r="I136" s="99"/>
      <c r="J136" s="100">
        <f t="shared" si="42"/>
        <v>100</v>
      </c>
      <c r="K136" s="138">
        <f t="shared" si="51"/>
        <v>0</v>
      </c>
      <c r="L136" s="98"/>
      <c r="M136" s="99"/>
      <c r="N136" s="99"/>
      <c r="O136" s="100">
        <f t="shared" si="49"/>
        <v>100</v>
      </c>
      <c r="P136" s="138">
        <f t="shared" si="44"/>
        <v>0</v>
      </c>
      <c r="Q136" s="98"/>
      <c r="R136" s="99"/>
      <c r="S136" s="99"/>
      <c r="T136" s="100">
        <f t="shared" si="50"/>
        <v>100</v>
      </c>
      <c r="U136" s="138">
        <f t="shared" si="45"/>
        <v>0</v>
      </c>
      <c r="V136" s="98"/>
      <c r="W136" s="99"/>
      <c r="X136" s="99"/>
      <c r="Y136" s="100">
        <f t="shared" si="46"/>
        <v>100</v>
      </c>
      <c r="Z136" s="138">
        <f t="shared" si="47"/>
        <v>0</v>
      </c>
    </row>
    <row r="137" spans="1:26" x14ac:dyDescent="0.25">
      <c r="A137" s="25" t="s">
        <v>117</v>
      </c>
      <c r="B137" s="25" t="s">
        <v>293</v>
      </c>
      <c r="C137" s="26" t="s">
        <v>252</v>
      </c>
      <c r="D137" s="25" t="s">
        <v>352</v>
      </c>
      <c r="E137" s="46"/>
      <c r="F137" s="108">
        <f t="shared" si="48"/>
        <v>17</v>
      </c>
      <c r="G137" s="118">
        <v>68.930000000000007</v>
      </c>
      <c r="H137" s="99">
        <v>0</v>
      </c>
      <c r="I137" s="99">
        <v>0</v>
      </c>
      <c r="J137" s="100">
        <f t="shared" si="42"/>
        <v>31.069999999999993</v>
      </c>
      <c r="K137" s="138">
        <f t="shared" si="51"/>
        <v>17</v>
      </c>
      <c r="L137" s="98"/>
      <c r="M137" s="99"/>
      <c r="N137" s="99"/>
      <c r="O137" s="100">
        <f t="shared" si="49"/>
        <v>100</v>
      </c>
      <c r="P137" s="138">
        <f t="shared" si="44"/>
        <v>0</v>
      </c>
      <c r="Q137" s="98"/>
      <c r="R137" s="99"/>
      <c r="S137" s="99"/>
      <c r="T137" s="100">
        <f t="shared" si="50"/>
        <v>100</v>
      </c>
      <c r="U137" s="138">
        <f t="shared" si="45"/>
        <v>0</v>
      </c>
      <c r="V137" s="98"/>
      <c r="W137" s="99"/>
      <c r="X137" s="99"/>
      <c r="Y137" s="100">
        <f t="shared" si="46"/>
        <v>100</v>
      </c>
      <c r="Z137" s="138">
        <f t="shared" si="47"/>
        <v>0</v>
      </c>
    </row>
    <row r="138" spans="1:26" x14ac:dyDescent="0.25">
      <c r="A138" s="25" t="s">
        <v>356</v>
      </c>
      <c r="B138" s="25" t="s">
        <v>357</v>
      </c>
      <c r="C138" s="26" t="s">
        <v>252</v>
      </c>
      <c r="D138" s="25" t="s">
        <v>358</v>
      </c>
      <c r="E138" s="46"/>
      <c r="F138" s="108">
        <f t="shared" si="48"/>
        <v>18</v>
      </c>
      <c r="G138" s="118">
        <v>70.180000000000007</v>
      </c>
      <c r="H138" s="99">
        <v>0</v>
      </c>
      <c r="I138" s="99">
        <v>0</v>
      </c>
      <c r="J138" s="100">
        <f t="shared" si="42"/>
        <v>29.819999999999993</v>
      </c>
      <c r="K138" s="138">
        <f t="shared" si="51"/>
        <v>18</v>
      </c>
      <c r="L138" s="98"/>
      <c r="M138" s="99"/>
      <c r="N138" s="99"/>
      <c r="O138" s="100">
        <f t="shared" si="49"/>
        <v>100</v>
      </c>
      <c r="P138" s="138">
        <f t="shared" si="44"/>
        <v>0</v>
      </c>
      <c r="Q138" s="98"/>
      <c r="R138" s="99"/>
      <c r="S138" s="99"/>
      <c r="T138" s="100">
        <f t="shared" si="50"/>
        <v>100</v>
      </c>
      <c r="U138" s="138">
        <f t="shared" si="45"/>
        <v>0</v>
      </c>
      <c r="V138" s="98"/>
      <c r="W138" s="99"/>
      <c r="X138" s="99"/>
      <c r="Y138" s="100">
        <f t="shared" si="46"/>
        <v>100</v>
      </c>
      <c r="Z138" s="138">
        <f t="shared" si="47"/>
        <v>0</v>
      </c>
    </row>
    <row r="139" spans="1:26" x14ac:dyDescent="0.25">
      <c r="A139" s="25" t="s">
        <v>359</v>
      </c>
      <c r="B139" s="25" t="s">
        <v>357</v>
      </c>
      <c r="C139" s="26" t="s">
        <v>252</v>
      </c>
      <c r="D139" s="25" t="s">
        <v>360</v>
      </c>
      <c r="E139" s="46"/>
      <c r="F139" s="108">
        <f t="shared" si="48"/>
        <v>5</v>
      </c>
      <c r="G139" s="118">
        <v>61.25</v>
      </c>
      <c r="H139" s="99">
        <v>4</v>
      </c>
      <c r="I139" s="99">
        <v>0</v>
      </c>
      <c r="J139" s="100">
        <f t="shared" si="42"/>
        <v>42.75</v>
      </c>
      <c r="K139" s="138">
        <v>5</v>
      </c>
      <c r="L139" s="98"/>
      <c r="M139" s="99"/>
      <c r="N139" s="99"/>
      <c r="O139" s="100">
        <f t="shared" si="49"/>
        <v>100</v>
      </c>
      <c r="P139" s="138">
        <f t="shared" si="44"/>
        <v>0</v>
      </c>
      <c r="Q139" s="98"/>
      <c r="R139" s="99"/>
      <c r="S139" s="99"/>
      <c r="T139" s="100">
        <f t="shared" si="50"/>
        <v>100</v>
      </c>
      <c r="U139" s="138">
        <f t="shared" si="45"/>
        <v>0</v>
      </c>
      <c r="V139" s="98"/>
      <c r="W139" s="99"/>
      <c r="X139" s="99"/>
      <c r="Y139" s="100">
        <f t="shared" si="46"/>
        <v>100</v>
      </c>
      <c r="Z139" s="138">
        <f t="shared" si="47"/>
        <v>0</v>
      </c>
    </row>
    <row r="140" spans="1:26" x14ac:dyDescent="0.25">
      <c r="A140" s="28" t="s">
        <v>138</v>
      </c>
      <c r="B140" s="28" t="s">
        <v>139</v>
      </c>
      <c r="C140" s="29" t="s">
        <v>140</v>
      </c>
      <c r="D140" s="28" t="s">
        <v>141</v>
      </c>
      <c r="E140" s="71"/>
      <c r="F140" s="159">
        <f>K140+P140+U140+Z140</f>
        <v>4</v>
      </c>
      <c r="G140" s="119">
        <v>62.86</v>
      </c>
      <c r="H140" s="104">
        <v>4</v>
      </c>
      <c r="I140" s="104">
        <v>3.2</v>
      </c>
      <c r="J140" s="106">
        <f t="shared" si="42"/>
        <v>44.34</v>
      </c>
      <c r="K140" s="145">
        <v>4</v>
      </c>
      <c r="L140" s="103"/>
      <c r="M140" s="104"/>
      <c r="N140" s="104"/>
      <c r="O140" s="106">
        <f t="shared" si="49"/>
        <v>100</v>
      </c>
      <c r="P140" s="138">
        <f t="shared" si="44"/>
        <v>0</v>
      </c>
      <c r="Q140" s="103"/>
      <c r="R140" s="104"/>
      <c r="S140" s="104"/>
      <c r="T140" s="106">
        <f t="shared" si="50"/>
        <v>100</v>
      </c>
      <c r="U140" s="138">
        <f t="shared" ref="U140:U143" si="52">IF(OR(Q140&lt;60,R140+S140&gt;9),0,21-_xlfn.RANK.EQ(T140,$O$99:$O$140,1))</f>
        <v>0</v>
      </c>
      <c r="V140" s="103"/>
      <c r="W140" s="104"/>
      <c r="X140" s="104"/>
      <c r="Y140" s="106">
        <f t="shared" si="46"/>
        <v>100</v>
      </c>
      <c r="Z140" s="138">
        <f t="shared" ref="Z140:Z143" si="53">IF(OR(V140&lt;60,W140+X140&gt;9),0,21-_xlfn.RANK.EQ(Y140,$O$99:$O$140,1))</f>
        <v>0</v>
      </c>
    </row>
    <row r="141" spans="1:26" x14ac:dyDescent="0.25">
      <c r="A141" s="25" t="s">
        <v>310</v>
      </c>
      <c r="B141" s="25" t="s">
        <v>311</v>
      </c>
      <c r="C141" s="25" t="s">
        <v>126</v>
      </c>
      <c r="D141" s="25" t="s">
        <v>418</v>
      </c>
      <c r="E141" s="25"/>
      <c r="F141" s="159">
        <f t="shared" ref="F141:F143" si="54">K141+P141+U141+Z141</f>
        <v>0</v>
      </c>
      <c r="G141" s="99"/>
      <c r="H141" s="99"/>
      <c r="I141" s="99"/>
      <c r="J141" s="106">
        <f t="shared" si="42"/>
        <v>100</v>
      </c>
      <c r="K141" s="138">
        <f t="shared" ref="K141:K143" si="55">IF(OR(G141&lt;60,H141+I141&gt;9),0,21-_xlfn.RANK.EQ(J141,$J$99:$J$140,1))</f>
        <v>0</v>
      </c>
      <c r="L141" s="99"/>
      <c r="M141" s="99"/>
      <c r="N141" s="99"/>
      <c r="O141" s="106">
        <f t="shared" si="49"/>
        <v>100</v>
      </c>
      <c r="P141" s="138">
        <f t="shared" si="44"/>
        <v>0</v>
      </c>
      <c r="Q141" s="98"/>
      <c r="R141" s="99"/>
      <c r="S141" s="99"/>
      <c r="T141" s="106">
        <f t="shared" si="50"/>
        <v>100</v>
      </c>
      <c r="U141" s="138">
        <f t="shared" si="52"/>
        <v>0</v>
      </c>
      <c r="V141" s="99"/>
      <c r="W141" s="99"/>
      <c r="X141" s="99"/>
      <c r="Y141" s="106">
        <f t="shared" si="46"/>
        <v>100</v>
      </c>
      <c r="Z141" s="138">
        <f t="shared" si="53"/>
        <v>0</v>
      </c>
    </row>
    <row r="142" spans="1:26" x14ac:dyDescent="0.25">
      <c r="A142" s="25" t="s">
        <v>151</v>
      </c>
      <c r="B142" s="25" t="s">
        <v>152</v>
      </c>
      <c r="C142" s="25" t="s">
        <v>140</v>
      </c>
      <c r="D142" s="25" t="s">
        <v>153</v>
      </c>
      <c r="E142" s="25"/>
      <c r="F142" s="159">
        <f t="shared" si="54"/>
        <v>0</v>
      </c>
      <c r="G142" s="99"/>
      <c r="H142" s="99"/>
      <c r="I142" s="99"/>
      <c r="J142" s="106">
        <f t="shared" si="42"/>
        <v>100</v>
      </c>
      <c r="K142" s="138">
        <f t="shared" si="55"/>
        <v>0</v>
      </c>
      <c r="L142" s="99"/>
      <c r="M142" s="99"/>
      <c r="N142" s="99"/>
      <c r="O142" s="106">
        <f t="shared" si="49"/>
        <v>100</v>
      </c>
      <c r="P142" s="138">
        <f t="shared" si="44"/>
        <v>0</v>
      </c>
      <c r="Q142" s="98"/>
      <c r="R142" s="99"/>
      <c r="S142" s="99"/>
      <c r="T142" s="106">
        <f t="shared" si="50"/>
        <v>100</v>
      </c>
      <c r="U142" s="138">
        <f t="shared" si="52"/>
        <v>0</v>
      </c>
      <c r="V142" s="99"/>
      <c r="W142" s="99"/>
      <c r="X142" s="99"/>
      <c r="Y142" s="106">
        <f t="shared" si="46"/>
        <v>100</v>
      </c>
      <c r="Z142" s="138">
        <f t="shared" si="53"/>
        <v>0</v>
      </c>
    </row>
    <row r="143" spans="1:26" ht="16.5" thickBot="1" x14ac:dyDescent="0.3">
      <c r="A143" s="25" t="s">
        <v>185</v>
      </c>
      <c r="B143" s="25" t="s">
        <v>426</v>
      </c>
      <c r="C143" s="25" t="s">
        <v>126</v>
      </c>
      <c r="D143" s="25" t="s">
        <v>427</v>
      </c>
      <c r="E143" s="26"/>
      <c r="F143" s="115">
        <f t="shared" si="54"/>
        <v>0</v>
      </c>
      <c r="G143" s="81"/>
      <c r="H143" s="84"/>
      <c r="I143" s="84"/>
      <c r="J143" s="125">
        <f t="shared" si="42"/>
        <v>100</v>
      </c>
      <c r="K143" s="139">
        <f t="shared" si="55"/>
        <v>0</v>
      </c>
      <c r="L143" s="81"/>
      <c r="M143" s="84"/>
      <c r="N143" s="84"/>
      <c r="O143" s="125">
        <f t="shared" si="49"/>
        <v>100</v>
      </c>
      <c r="P143" s="139">
        <f t="shared" si="44"/>
        <v>0</v>
      </c>
      <c r="Q143" s="81"/>
      <c r="R143" s="84"/>
      <c r="S143" s="84"/>
      <c r="T143" s="125">
        <f t="shared" si="50"/>
        <v>100</v>
      </c>
      <c r="U143" s="139">
        <f t="shared" si="52"/>
        <v>0</v>
      </c>
      <c r="V143" s="84"/>
      <c r="W143" s="84"/>
      <c r="X143" s="84"/>
      <c r="Y143" s="125">
        <f t="shared" si="46"/>
        <v>100</v>
      </c>
      <c r="Z143" s="139">
        <f t="shared" si="53"/>
        <v>0</v>
      </c>
    </row>
    <row r="144" spans="1:26" ht="16.5" thickBot="1" x14ac:dyDescent="0.3">
      <c r="A144" s="35"/>
      <c r="B144" s="35"/>
      <c r="D144" s="35"/>
      <c r="E144" s="35"/>
      <c r="F144" s="107"/>
    </row>
    <row r="145" spans="1:26" ht="24" thickBot="1" x14ac:dyDescent="0.3">
      <c r="G145" s="208" t="s">
        <v>279</v>
      </c>
      <c r="H145" s="209"/>
      <c r="I145" s="209"/>
      <c r="J145" s="209"/>
      <c r="K145" s="65"/>
      <c r="L145" s="211" t="s">
        <v>280</v>
      </c>
      <c r="M145" s="211"/>
      <c r="N145" s="211"/>
      <c r="O145" s="211"/>
      <c r="P145" s="66"/>
      <c r="Q145" s="208" t="s">
        <v>40</v>
      </c>
      <c r="R145" s="209"/>
      <c r="S145" s="209"/>
      <c r="T145" s="209"/>
      <c r="U145" s="65"/>
      <c r="V145" s="210" t="s">
        <v>41</v>
      </c>
      <c r="W145" s="211"/>
      <c r="X145" s="211"/>
      <c r="Y145" s="211"/>
      <c r="Z145" s="66"/>
    </row>
    <row r="146" spans="1:26" s="17" customFormat="1" ht="31.5" x14ac:dyDescent="0.25">
      <c r="A146" s="213" t="s">
        <v>47</v>
      </c>
      <c r="B146" s="214"/>
      <c r="C146" s="214"/>
      <c r="D146" s="214"/>
      <c r="E146" s="217"/>
      <c r="F146" s="142" t="s">
        <v>4</v>
      </c>
      <c r="G146" s="74" t="s">
        <v>42</v>
      </c>
      <c r="H146" s="69" t="s">
        <v>5</v>
      </c>
      <c r="I146" s="69" t="s">
        <v>6</v>
      </c>
      <c r="J146" s="70" t="s">
        <v>43</v>
      </c>
      <c r="K146" s="12" t="s">
        <v>44</v>
      </c>
      <c r="L146" s="68" t="s">
        <v>42</v>
      </c>
      <c r="M146" s="69" t="s">
        <v>5</v>
      </c>
      <c r="N146" s="69" t="s">
        <v>6</v>
      </c>
      <c r="O146" s="70" t="s">
        <v>43</v>
      </c>
      <c r="P146" s="12" t="s">
        <v>44</v>
      </c>
      <c r="Q146" s="67" t="s">
        <v>42</v>
      </c>
      <c r="R146" s="14" t="s">
        <v>5</v>
      </c>
      <c r="S146" s="14" t="s">
        <v>6</v>
      </c>
      <c r="T146" s="16" t="s">
        <v>43</v>
      </c>
      <c r="U146" s="15" t="s">
        <v>44</v>
      </c>
      <c r="V146" s="67" t="s">
        <v>42</v>
      </c>
      <c r="W146" s="14" t="s">
        <v>5</v>
      </c>
      <c r="X146" s="14" t="s">
        <v>6</v>
      </c>
      <c r="Y146" s="16" t="s">
        <v>43</v>
      </c>
      <c r="Z146" s="15" t="s">
        <v>44</v>
      </c>
    </row>
    <row r="147" spans="1:26" x14ac:dyDescent="0.25">
      <c r="A147" s="18" t="s">
        <v>11</v>
      </c>
      <c r="B147" s="18" t="s">
        <v>12</v>
      </c>
      <c r="C147" s="19" t="s">
        <v>13</v>
      </c>
      <c r="D147" s="18" t="s">
        <v>14</v>
      </c>
      <c r="E147" s="45" t="s">
        <v>61</v>
      </c>
      <c r="F147" s="108"/>
      <c r="G147" s="79"/>
      <c r="H147" s="84"/>
      <c r="I147" s="84"/>
      <c r="J147" s="117"/>
      <c r="K147" s="44"/>
      <c r="L147" s="79"/>
      <c r="M147" s="84"/>
      <c r="N147" s="84"/>
      <c r="O147" s="117"/>
      <c r="P147" s="44"/>
      <c r="Q147" s="79"/>
      <c r="R147" s="84"/>
      <c r="S147" s="84"/>
      <c r="T147" s="117"/>
      <c r="U147" s="44"/>
      <c r="V147" s="79"/>
      <c r="W147" s="84"/>
      <c r="X147" s="84"/>
      <c r="Y147" s="117"/>
      <c r="Z147" s="44"/>
    </row>
    <row r="148" spans="1:26" x14ac:dyDescent="0.25">
      <c r="A148" s="25" t="s">
        <v>138</v>
      </c>
      <c r="B148" s="25" t="s">
        <v>139</v>
      </c>
      <c r="C148" s="26" t="s">
        <v>140</v>
      </c>
      <c r="D148" s="25" t="s">
        <v>141</v>
      </c>
      <c r="E148" s="46"/>
      <c r="F148" s="108">
        <f>K148+P148+U148+Z148</f>
        <v>0</v>
      </c>
      <c r="G148" s="118">
        <v>67.319999999999993</v>
      </c>
      <c r="H148" s="99">
        <v>4</v>
      </c>
      <c r="I148" s="99">
        <v>8</v>
      </c>
      <c r="J148" s="125">
        <f t="shared" ref="J148:J163" si="56">100-G148+H148+I148</f>
        <v>44.680000000000007</v>
      </c>
      <c r="K148" s="138">
        <f>IF(OR(G148&lt;60,H148+I148&gt;9),0,21-_xlfn.RANK.EQ(J148,$J$148:$J$162,1))</f>
        <v>0</v>
      </c>
      <c r="L148" s="118"/>
      <c r="M148" s="99"/>
      <c r="N148" s="99"/>
      <c r="O148" s="100">
        <f t="shared" ref="O148:O163" si="57">100-L148+(M148+N148)</f>
        <v>100</v>
      </c>
      <c r="P148" s="138">
        <f>IF(OR(L148&lt;60,M148+N148&gt;9),0,21-_xlfn.RANK.EQ(O148,$O$148:$O$162,1))</f>
        <v>0</v>
      </c>
      <c r="Q148" s="118"/>
      <c r="R148" s="99"/>
      <c r="S148" s="99"/>
      <c r="T148" s="125">
        <f>100-Q148+R148+S148</f>
        <v>100</v>
      </c>
      <c r="U148" s="138">
        <f>IF(OR(Q148&lt;60,R148+S148&gt;9),0,21-_xlfn.RANK.EQ(T148,$T$148:$T$162,1))</f>
        <v>0</v>
      </c>
      <c r="V148" s="118"/>
      <c r="W148" s="99"/>
      <c r="X148" s="99"/>
      <c r="Y148" s="125">
        <f>100-V148+W148+X148</f>
        <v>100</v>
      </c>
      <c r="Z148" s="138">
        <f t="shared" ref="Z148:Z159" si="58">IF(OR(V148&lt;60,W148+X148&gt;9),0,21-_xlfn.RANK.EQ(Y148,$Y$148:$YO$162,1))</f>
        <v>0</v>
      </c>
    </row>
    <row r="149" spans="1:26" x14ac:dyDescent="0.25">
      <c r="A149" s="25" t="s">
        <v>185</v>
      </c>
      <c r="B149" s="25" t="s">
        <v>186</v>
      </c>
      <c r="C149" s="26" t="s">
        <v>126</v>
      </c>
      <c r="D149" s="25" t="s">
        <v>187</v>
      </c>
      <c r="E149" s="46"/>
      <c r="F149" s="108">
        <f t="shared" ref="F149:F162" si="59">K149+P149+U149+Z149</f>
        <v>20</v>
      </c>
      <c r="G149" s="118">
        <v>74.290000000000006</v>
      </c>
      <c r="H149" s="99">
        <v>0</v>
      </c>
      <c r="I149" s="99">
        <v>0</v>
      </c>
      <c r="J149" s="125">
        <f t="shared" si="56"/>
        <v>25.709999999999994</v>
      </c>
      <c r="K149" s="138">
        <f t="shared" ref="K149:K163" si="60">IF(OR(G149&lt;60,H149+I149&gt;9),0,21-_xlfn.RANK.EQ(J149,$J$148:$J$162,1))</f>
        <v>20</v>
      </c>
      <c r="L149" s="118"/>
      <c r="M149" s="99"/>
      <c r="N149" s="99"/>
      <c r="O149" s="100">
        <f t="shared" si="57"/>
        <v>100</v>
      </c>
      <c r="P149" s="138">
        <f t="shared" ref="P149:P163" si="61">IF(OR(L149&lt;60,M149+N149&gt;9),0,21-_xlfn.RANK.EQ(O149,$O$148:$O$162,1))</f>
        <v>0</v>
      </c>
      <c r="Q149" s="118"/>
      <c r="R149" s="99"/>
      <c r="S149" s="99"/>
      <c r="T149" s="125">
        <f t="shared" ref="T149:T163" si="62">100-Q149+R149+S149</f>
        <v>100</v>
      </c>
      <c r="U149" s="138">
        <f t="shared" ref="U149:U163" si="63">IF(OR(Q149&lt;60,R149+S149&gt;9),0,21-_xlfn.RANK.EQ(T149,$T$148:$T$162,1))</f>
        <v>0</v>
      </c>
      <c r="V149" s="118"/>
      <c r="W149" s="99"/>
      <c r="X149" s="99"/>
      <c r="Y149" s="125">
        <f t="shared" ref="Y149:Y163" si="64">100-V149+W149+X149</f>
        <v>100</v>
      </c>
      <c r="Z149" s="138">
        <f t="shared" si="58"/>
        <v>0</v>
      </c>
    </row>
    <row r="150" spans="1:26" x14ac:dyDescent="0.25">
      <c r="A150" s="25" t="s">
        <v>109</v>
      </c>
      <c r="B150" s="25" t="s">
        <v>110</v>
      </c>
      <c r="C150" s="26" t="s">
        <v>140</v>
      </c>
      <c r="D150" s="25" t="s">
        <v>112</v>
      </c>
      <c r="E150" s="46"/>
      <c r="F150" s="108">
        <f t="shared" si="59"/>
        <v>0</v>
      </c>
      <c r="G150" s="118">
        <v>74.11</v>
      </c>
      <c r="H150" s="99">
        <v>16</v>
      </c>
      <c r="I150" s="99">
        <v>0</v>
      </c>
      <c r="J150" s="125">
        <f t="shared" si="56"/>
        <v>41.89</v>
      </c>
      <c r="K150" s="138">
        <f t="shared" si="60"/>
        <v>0</v>
      </c>
      <c r="L150" s="118"/>
      <c r="M150" s="99"/>
      <c r="N150" s="99"/>
      <c r="O150" s="100">
        <f t="shared" si="57"/>
        <v>100</v>
      </c>
      <c r="P150" s="138">
        <f t="shared" si="61"/>
        <v>0</v>
      </c>
      <c r="Q150" s="118"/>
      <c r="R150" s="99"/>
      <c r="S150" s="99"/>
      <c r="T150" s="125">
        <f t="shared" si="62"/>
        <v>100</v>
      </c>
      <c r="U150" s="138">
        <f t="shared" si="63"/>
        <v>0</v>
      </c>
      <c r="V150" s="118"/>
      <c r="W150" s="99"/>
      <c r="X150" s="99"/>
      <c r="Y150" s="125">
        <f t="shared" si="64"/>
        <v>100</v>
      </c>
      <c r="Z150" s="138">
        <f t="shared" si="58"/>
        <v>0</v>
      </c>
    </row>
    <row r="151" spans="1:26" x14ac:dyDescent="0.25">
      <c r="A151" s="25" t="s">
        <v>109</v>
      </c>
      <c r="B151" s="25" t="s">
        <v>110</v>
      </c>
      <c r="C151" s="26" t="s">
        <v>140</v>
      </c>
      <c r="D151" s="25" t="s">
        <v>193</v>
      </c>
      <c r="E151" s="46"/>
      <c r="F151" s="108">
        <f t="shared" si="59"/>
        <v>0</v>
      </c>
      <c r="G151" s="118"/>
      <c r="H151" s="99"/>
      <c r="I151" s="99"/>
      <c r="J151" s="125">
        <f t="shared" si="56"/>
        <v>100</v>
      </c>
      <c r="K151" s="138">
        <f t="shared" si="60"/>
        <v>0</v>
      </c>
      <c r="L151" s="118"/>
      <c r="M151" s="99"/>
      <c r="N151" s="99"/>
      <c r="O151" s="100">
        <f t="shared" si="57"/>
        <v>100</v>
      </c>
      <c r="P151" s="138">
        <f t="shared" si="61"/>
        <v>0</v>
      </c>
      <c r="Q151" s="118"/>
      <c r="R151" s="99"/>
      <c r="S151" s="99"/>
      <c r="T151" s="125">
        <f t="shared" si="62"/>
        <v>100</v>
      </c>
      <c r="U151" s="138">
        <f t="shared" si="63"/>
        <v>0</v>
      </c>
      <c r="V151" s="118"/>
      <c r="W151" s="99"/>
      <c r="X151" s="99"/>
      <c r="Y151" s="125">
        <f t="shared" si="64"/>
        <v>100</v>
      </c>
      <c r="Z151" s="138">
        <f t="shared" si="58"/>
        <v>0</v>
      </c>
    </row>
    <row r="152" spans="1:26" x14ac:dyDescent="0.25">
      <c r="A152" s="25" t="s">
        <v>107</v>
      </c>
      <c r="B152" s="25" t="s">
        <v>111</v>
      </c>
      <c r="C152" s="26" t="s">
        <v>140</v>
      </c>
      <c r="D152" s="25" t="s">
        <v>108</v>
      </c>
      <c r="E152" s="46"/>
      <c r="F152" s="108">
        <f t="shared" si="59"/>
        <v>0</v>
      </c>
      <c r="G152" s="118"/>
      <c r="H152" s="99"/>
      <c r="I152" s="99"/>
      <c r="J152" s="125">
        <f t="shared" si="56"/>
        <v>100</v>
      </c>
      <c r="K152" s="138">
        <f t="shared" si="60"/>
        <v>0</v>
      </c>
      <c r="L152" s="118"/>
      <c r="M152" s="99"/>
      <c r="N152" s="99"/>
      <c r="O152" s="100">
        <f t="shared" si="57"/>
        <v>100</v>
      </c>
      <c r="P152" s="138">
        <f t="shared" si="61"/>
        <v>0</v>
      </c>
      <c r="Q152" s="118"/>
      <c r="R152" s="99"/>
      <c r="S152" s="99"/>
      <c r="T152" s="125">
        <f t="shared" si="62"/>
        <v>100</v>
      </c>
      <c r="U152" s="138">
        <f t="shared" si="63"/>
        <v>0</v>
      </c>
      <c r="V152" s="118"/>
      <c r="W152" s="99"/>
      <c r="X152" s="99"/>
      <c r="Y152" s="125">
        <f t="shared" si="64"/>
        <v>100</v>
      </c>
      <c r="Z152" s="138">
        <f t="shared" si="58"/>
        <v>0</v>
      </c>
    </row>
    <row r="153" spans="1:26" x14ac:dyDescent="0.25">
      <c r="A153" s="25" t="s">
        <v>343</v>
      </c>
      <c r="B153" s="25" t="s">
        <v>251</v>
      </c>
      <c r="C153" s="26" t="s">
        <v>252</v>
      </c>
      <c r="D153" s="25" t="s">
        <v>253</v>
      </c>
      <c r="E153" s="46"/>
      <c r="F153" s="108">
        <f t="shared" si="59"/>
        <v>0</v>
      </c>
      <c r="G153" s="118">
        <v>67.14</v>
      </c>
      <c r="H153" s="99">
        <v>16</v>
      </c>
      <c r="I153" s="99">
        <v>0</v>
      </c>
      <c r="J153" s="125">
        <f t="shared" si="56"/>
        <v>48.86</v>
      </c>
      <c r="K153" s="138">
        <f t="shared" si="60"/>
        <v>0</v>
      </c>
      <c r="L153" s="118"/>
      <c r="M153" s="99"/>
      <c r="N153" s="99"/>
      <c r="O153" s="100">
        <f t="shared" si="57"/>
        <v>100</v>
      </c>
      <c r="P153" s="138">
        <f t="shared" si="61"/>
        <v>0</v>
      </c>
      <c r="Q153" s="118"/>
      <c r="R153" s="99"/>
      <c r="S153" s="99"/>
      <c r="T153" s="125">
        <f t="shared" si="62"/>
        <v>100</v>
      </c>
      <c r="U153" s="138">
        <f t="shared" si="63"/>
        <v>0</v>
      </c>
      <c r="V153" s="118"/>
      <c r="W153" s="99"/>
      <c r="X153" s="99"/>
      <c r="Y153" s="125">
        <f t="shared" si="64"/>
        <v>100</v>
      </c>
      <c r="Z153" s="138">
        <f t="shared" si="58"/>
        <v>0</v>
      </c>
    </row>
    <row r="154" spans="1:26" x14ac:dyDescent="0.25">
      <c r="A154" s="25" t="s">
        <v>255</v>
      </c>
      <c r="B154" s="25" t="s">
        <v>105</v>
      </c>
      <c r="C154" s="26" t="s">
        <v>342</v>
      </c>
      <c r="D154" s="25" t="s">
        <v>106</v>
      </c>
      <c r="E154" s="46"/>
      <c r="F154" s="108">
        <f t="shared" si="59"/>
        <v>0</v>
      </c>
      <c r="G154" s="118"/>
      <c r="H154" s="99"/>
      <c r="I154" s="99"/>
      <c r="J154" s="125">
        <f t="shared" si="56"/>
        <v>100</v>
      </c>
      <c r="K154" s="138">
        <f t="shared" si="60"/>
        <v>0</v>
      </c>
      <c r="L154" s="118"/>
      <c r="M154" s="99"/>
      <c r="N154" s="99"/>
      <c r="O154" s="100">
        <f t="shared" si="57"/>
        <v>100</v>
      </c>
      <c r="P154" s="138">
        <f t="shared" si="61"/>
        <v>0</v>
      </c>
      <c r="Q154" s="118"/>
      <c r="R154" s="99"/>
      <c r="S154" s="99"/>
      <c r="T154" s="125">
        <f t="shared" si="62"/>
        <v>100</v>
      </c>
      <c r="U154" s="138">
        <f t="shared" si="63"/>
        <v>0</v>
      </c>
      <c r="V154" s="118"/>
      <c r="W154" s="99"/>
      <c r="X154" s="99"/>
      <c r="Y154" s="125">
        <f t="shared" si="64"/>
        <v>100</v>
      </c>
      <c r="Z154" s="138">
        <f t="shared" si="58"/>
        <v>0</v>
      </c>
    </row>
    <row r="155" spans="1:26" x14ac:dyDescent="0.25">
      <c r="A155" s="25" t="s">
        <v>260</v>
      </c>
      <c r="B155" s="25" t="s">
        <v>261</v>
      </c>
      <c r="C155" s="26" t="s">
        <v>262</v>
      </c>
      <c r="D155" s="25" t="s">
        <v>263</v>
      </c>
      <c r="E155" s="46"/>
      <c r="F155" s="108">
        <f t="shared" si="59"/>
        <v>0</v>
      </c>
      <c r="G155" s="118"/>
      <c r="H155" s="99"/>
      <c r="I155" s="99"/>
      <c r="J155" s="125">
        <f t="shared" si="56"/>
        <v>100</v>
      </c>
      <c r="K155" s="138">
        <f t="shared" si="60"/>
        <v>0</v>
      </c>
      <c r="L155" s="118"/>
      <c r="M155" s="99"/>
      <c r="N155" s="99"/>
      <c r="O155" s="100">
        <f t="shared" si="57"/>
        <v>100</v>
      </c>
      <c r="P155" s="138">
        <f t="shared" si="61"/>
        <v>0</v>
      </c>
      <c r="Q155" s="118"/>
      <c r="R155" s="99"/>
      <c r="S155" s="99"/>
      <c r="T155" s="125">
        <f t="shared" si="62"/>
        <v>100</v>
      </c>
      <c r="U155" s="138">
        <f t="shared" si="63"/>
        <v>0</v>
      </c>
      <c r="V155" s="118"/>
      <c r="W155" s="99"/>
      <c r="X155" s="99"/>
      <c r="Y155" s="125">
        <f t="shared" si="64"/>
        <v>100</v>
      </c>
      <c r="Z155" s="138">
        <f t="shared" si="58"/>
        <v>0</v>
      </c>
    </row>
    <row r="156" spans="1:26" x14ac:dyDescent="0.25">
      <c r="A156" s="25" t="s">
        <v>269</v>
      </c>
      <c r="B156" s="25" t="s">
        <v>115</v>
      </c>
      <c r="C156" s="26" t="s">
        <v>270</v>
      </c>
      <c r="D156" s="25" t="s">
        <v>116</v>
      </c>
      <c r="E156" s="46"/>
      <c r="F156" s="108">
        <f t="shared" si="59"/>
        <v>17</v>
      </c>
      <c r="G156" s="118">
        <v>63.21</v>
      </c>
      <c r="H156" s="99">
        <v>0</v>
      </c>
      <c r="I156" s="99">
        <v>0</v>
      </c>
      <c r="J156" s="125">
        <f t="shared" si="56"/>
        <v>36.79</v>
      </c>
      <c r="K156" s="138">
        <f>IF(OR(G156&lt;60,H156+I156&gt;9),0,21-_xlfn.RANK.EQ(J156,$J$148:$J$162,1))</f>
        <v>17</v>
      </c>
      <c r="L156" s="118"/>
      <c r="M156" s="99"/>
      <c r="N156" s="99"/>
      <c r="O156" s="100">
        <f t="shared" si="57"/>
        <v>100</v>
      </c>
      <c r="P156" s="138">
        <f t="shared" si="61"/>
        <v>0</v>
      </c>
      <c r="Q156" s="118"/>
      <c r="R156" s="99"/>
      <c r="S156" s="99"/>
      <c r="T156" s="125">
        <f t="shared" si="62"/>
        <v>100</v>
      </c>
      <c r="U156" s="138">
        <f t="shared" si="63"/>
        <v>0</v>
      </c>
      <c r="V156" s="118"/>
      <c r="W156" s="99"/>
      <c r="X156" s="99"/>
      <c r="Y156" s="125">
        <f t="shared" si="64"/>
        <v>100</v>
      </c>
      <c r="Z156" s="138">
        <f t="shared" si="58"/>
        <v>0</v>
      </c>
    </row>
    <row r="157" spans="1:26" x14ac:dyDescent="0.25">
      <c r="A157" s="25" t="s">
        <v>269</v>
      </c>
      <c r="B157" s="25" t="s">
        <v>115</v>
      </c>
      <c r="C157" s="26" t="s">
        <v>270</v>
      </c>
      <c r="D157" s="25" t="s">
        <v>271</v>
      </c>
      <c r="E157" s="46"/>
      <c r="F157" s="108">
        <f t="shared" si="59"/>
        <v>0</v>
      </c>
      <c r="G157" s="118"/>
      <c r="H157" s="99"/>
      <c r="I157" s="99"/>
      <c r="J157" s="125">
        <f t="shared" si="56"/>
        <v>100</v>
      </c>
      <c r="K157" s="138">
        <f t="shared" si="60"/>
        <v>0</v>
      </c>
      <c r="L157" s="118"/>
      <c r="M157" s="99"/>
      <c r="N157" s="99"/>
      <c r="O157" s="100">
        <f t="shared" si="57"/>
        <v>100</v>
      </c>
      <c r="P157" s="138">
        <f t="shared" si="61"/>
        <v>0</v>
      </c>
      <c r="Q157" s="118"/>
      <c r="R157" s="99"/>
      <c r="S157" s="99"/>
      <c r="T157" s="125">
        <f t="shared" si="62"/>
        <v>100</v>
      </c>
      <c r="U157" s="138">
        <f t="shared" si="63"/>
        <v>0</v>
      </c>
      <c r="V157" s="118"/>
      <c r="W157" s="99"/>
      <c r="X157" s="99"/>
      <c r="Y157" s="125">
        <f t="shared" si="64"/>
        <v>100</v>
      </c>
      <c r="Z157" s="138">
        <f t="shared" si="58"/>
        <v>0</v>
      </c>
    </row>
    <row r="158" spans="1:26" x14ac:dyDescent="0.25">
      <c r="A158" s="25" t="s">
        <v>310</v>
      </c>
      <c r="B158" s="25" t="s">
        <v>311</v>
      </c>
      <c r="C158" s="26" t="s">
        <v>126</v>
      </c>
      <c r="D158" s="25" t="s">
        <v>312</v>
      </c>
      <c r="E158" s="46"/>
      <c r="F158" s="108">
        <f t="shared" si="59"/>
        <v>18</v>
      </c>
      <c r="G158" s="118">
        <v>63.93</v>
      </c>
      <c r="H158" s="99">
        <v>0</v>
      </c>
      <c r="I158" s="99">
        <v>0</v>
      </c>
      <c r="J158" s="125">
        <f t="shared" si="56"/>
        <v>36.07</v>
      </c>
      <c r="K158" s="138">
        <f t="shared" si="60"/>
        <v>18</v>
      </c>
      <c r="L158" s="118"/>
      <c r="M158" s="99"/>
      <c r="N158" s="99"/>
      <c r="O158" s="100">
        <f t="shared" si="57"/>
        <v>100</v>
      </c>
      <c r="P158" s="138">
        <f t="shared" si="61"/>
        <v>0</v>
      </c>
      <c r="Q158" s="118"/>
      <c r="R158" s="99"/>
      <c r="S158" s="99"/>
      <c r="T158" s="125">
        <f t="shared" si="62"/>
        <v>100</v>
      </c>
      <c r="U158" s="138">
        <f t="shared" si="63"/>
        <v>0</v>
      </c>
      <c r="V158" s="118"/>
      <c r="W158" s="99"/>
      <c r="X158" s="99"/>
      <c r="Y158" s="125">
        <f t="shared" si="64"/>
        <v>100</v>
      </c>
      <c r="Z158" s="138">
        <f t="shared" si="58"/>
        <v>0</v>
      </c>
    </row>
    <row r="159" spans="1:26" x14ac:dyDescent="0.25">
      <c r="A159" s="25" t="s">
        <v>154</v>
      </c>
      <c r="B159" s="25" t="s">
        <v>314</v>
      </c>
      <c r="C159" s="26" t="s">
        <v>220</v>
      </c>
      <c r="D159" s="25" t="s">
        <v>324</v>
      </c>
      <c r="E159" s="46"/>
      <c r="F159" s="108">
        <f t="shared" si="59"/>
        <v>19</v>
      </c>
      <c r="G159" s="118">
        <v>65.36</v>
      </c>
      <c r="H159" s="99">
        <v>0</v>
      </c>
      <c r="I159" s="99">
        <v>0</v>
      </c>
      <c r="J159" s="125">
        <f t="shared" si="56"/>
        <v>34.64</v>
      </c>
      <c r="K159" s="138">
        <f t="shared" si="60"/>
        <v>19</v>
      </c>
      <c r="L159" s="118"/>
      <c r="M159" s="99"/>
      <c r="N159" s="99"/>
      <c r="O159" s="100">
        <f t="shared" si="57"/>
        <v>100</v>
      </c>
      <c r="P159" s="138">
        <f t="shared" si="61"/>
        <v>0</v>
      </c>
      <c r="Q159" s="118"/>
      <c r="R159" s="99"/>
      <c r="S159" s="99"/>
      <c r="T159" s="125">
        <f t="shared" si="62"/>
        <v>100</v>
      </c>
      <c r="U159" s="138">
        <f t="shared" si="63"/>
        <v>0</v>
      </c>
      <c r="V159" s="118"/>
      <c r="W159" s="99"/>
      <c r="X159" s="99"/>
      <c r="Y159" s="125">
        <f t="shared" si="64"/>
        <v>100</v>
      </c>
      <c r="Z159" s="138">
        <f t="shared" si="58"/>
        <v>0</v>
      </c>
    </row>
    <row r="160" spans="1:26" x14ac:dyDescent="0.25">
      <c r="A160" s="25" t="s">
        <v>390</v>
      </c>
      <c r="B160" s="25" t="s">
        <v>314</v>
      </c>
      <c r="C160" s="26" t="s">
        <v>290</v>
      </c>
      <c r="D160" s="25" t="s">
        <v>391</v>
      </c>
      <c r="E160" s="46"/>
      <c r="F160" s="108">
        <f t="shared" si="59"/>
        <v>0</v>
      </c>
      <c r="G160" s="118"/>
      <c r="H160" s="99"/>
      <c r="I160" s="99"/>
      <c r="J160" s="125">
        <f t="shared" si="56"/>
        <v>100</v>
      </c>
      <c r="K160" s="138">
        <f>IF(OR(G160&lt;60,H160+I160&gt;9),0,21-_xlfn.RANK.EQ(J160,$J$99:$J$140,1))</f>
        <v>0</v>
      </c>
      <c r="L160" s="98"/>
      <c r="M160" s="99"/>
      <c r="N160" s="99"/>
      <c r="O160" s="100">
        <f t="shared" si="57"/>
        <v>100</v>
      </c>
      <c r="P160" s="138">
        <f>IF(OR(L160&lt;60,M160+N160&gt;9),0,21-_xlfn.RANK.EQ(O160,$O$99:$O$140,1))</f>
        <v>0</v>
      </c>
      <c r="Q160" s="98"/>
      <c r="R160" s="98"/>
      <c r="S160" s="98"/>
      <c r="T160" s="100">
        <f>100-Q160+(R160+S160)</f>
        <v>100</v>
      </c>
      <c r="U160" s="138">
        <f>IF(OR(Q160&lt;60,R160+S160&gt;9),0,21-_xlfn.RANK.EQ(T160,$T$99:$T$140,1))</f>
        <v>0</v>
      </c>
      <c r="V160" s="98"/>
      <c r="W160" s="98"/>
      <c r="X160" s="98"/>
      <c r="Y160" s="100">
        <f>100-V160+(W160+X160)</f>
        <v>100</v>
      </c>
      <c r="Z160" s="138">
        <f>IF(OR(V160&lt;60,W160+X160&gt;9),0,21-_xlfn.RANK.EQ(Y160,$Y$99:$Y$140,1))</f>
        <v>0</v>
      </c>
    </row>
    <row r="161" spans="1:26" x14ac:dyDescent="0.25">
      <c r="A161" s="25" t="s">
        <v>327</v>
      </c>
      <c r="B161" s="25" t="s">
        <v>289</v>
      </c>
      <c r="C161" s="26" t="s">
        <v>290</v>
      </c>
      <c r="D161" s="25" t="s">
        <v>328</v>
      </c>
      <c r="E161" s="46"/>
      <c r="F161" s="108">
        <f t="shared" si="59"/>
        <v>0</v>
      </c>
      <c r="G161" s="118"/>
      <c r="H161" s="99"/>
      <c r="I161" s="99"/>
      <c r="J161" s="125">
        <f t="shared" si="56"/>
        <v>100</v>
      </c>
      <c r="K161" s="138">
        <f t="shared" si="60"/>
        <v>0</v>
      </c>
      <c r="L161" s="118"/>
      <c r="M161" s="99"/>
      <c r="N161" s="99"/>
      <c r="O161" s="100">
        <f t="shared" si="57"/>
        <v>100</v>
      </c>
      <c r="P161" s="138">
        <f t="shared" si="61"/>
        <v>0</v>
      </c>
      <c r="Q161" s="118"/>
      <c r="R161" s="99"/>
      <c r="S161" s="99"/>
      <c r="T161" s="125">
        <f t="shared" si="62"/>
        <v>100</v>
      </c>
      <c r="U161" s="138">
        <f t="shared" si="63"/>
        <v>0</v>
      </c>
      <c r="V161" s="118"/>
      <c r="W161" s="99"/>
      <c r="X161" s="99"/>
      <c r="Y161" s="125">
        <f t="shared" si="64"/>
        <v>100</v>
      </c>
      <c r="Z161" s="138">
        <f>IF(OR(V161&lt;60,W161+X161&gt;9),0,21-_xlfn.RANK.EQ(Y161,$Y$148:$YO$162,1))</f>
        <v>0</v>
      </c>
    </row>
    <row r="162" spans="1:26" x14ac:dyDescent="0.25">
      <c r="A162" s="28" t="s">
        <v>334</v>
      </c>
      <c r="B162" s="28" t="s">
        <v>335</v>
      </c>
      <c r="C162" s="29" t="s">
        <v>336</v>
      </c>
      <c r="D162" s="28" t="s">
        <v>338</v>
      </c>
      <c r="E162" s="71"/>
      <c r="F162" s="108">
        <f t="shared" si="59"/>
        <v>0</v>
      </c>
      <c r="G162" s="119"/>
      <c r="H162" s="104"/>
      <c r="I162" s="104"/>
      <c r="J162" s="125">
        <f t="shared" si="56"/>
        <v>100</v>
      </c>
      <c r="K162" s="145">
        <f t="shared" si="60"/>
        <v>0</v>
      </c>
      <c r="L162" s="119"/>
      <c r="M162" s="104"/>
      <c r="N162" s="104"/>
      <c r="O162" s="106">
        <f t="shared" si="57"/>
        <v>100</v>
      </c>
      <c r="P162" s="145">
        <f t="shared" si="61"/>
        <v>0</v>
      </c>
      <c r="Q162" s="119"/>
      <c r="R162" s="104"/>
      <c r="S162" s="104"/>
      <c r="T162" s="146">
        <f t="shared" si="62"/>
        <v>100</v>
      </c>
      <c r="U162" s="145">
        <f t="shared" si="63"/>
        <v>0</v>
      </c>
      <c r="V162" s="119"/>
      <c r="W162" s="104"/>
      <c r="X162" s="104"/>
      <c r="Y162" s="146">
        <f t="shared" si="64"/>
        <v>100</v>
      </c>
      <c r="Z162" s="145">
        <f>IF(OR(V162&lt;60,W162+X162&gt;9),0,21-_xlfn.RANK.EQ(Y162,$Y$148:$YO$162,1))</f>
        <v>0</v>
      </c>
    </row>
    <row r="163" spans="1:26" ht="16.5" thickBot="1" x14ac:dyDescent="0.3">
      <c r="A163" s="25" t="s">
        <v>313</v>
      </c>
      <c r="B163" s="25" t="s">
        <v>314</v>
      </c>
      <c r="C163" s="25" t="s">
        <v>315</v>
      </c>
      <c r="D163" s="25" t="s">
        <v>367</v>
      </c>
      <c r="E163" s="23"/>
      <c r="F163" s="115">
        <f>K163+P163+U163+Z163</f>
        <v>0</v>
      </c>
      <c r="G163" s="81"/>
      <c r="H163" s="84"/>
      <c r="I163" s="84"/>
      <c r="J163" s="125">
        <f t="shared" si="56"/>
        <v>100</v>
      </c>
      <c r="K163" s="115">
        <f t="shared" si="60"/>
        <v>0</v>
      </c>
      <c r="L163" s="81"/>
      <c r="M163" s="84"/>
      <c r="N163" s="84"/>
      <c r="O163" s="99">
        <f t="shared" si="57"/>
        <v>100</v>
      </c>
      <c r="P163" s="115">
        <f t="shared" si="61"/>
        <v>0</v>
      </c>
      <c r="Q163" s="84"/>
      <c r="R163" s="84"/>
      <c r="S163" s="84"/>
      <c r="T163" s="99">
        <f t="shared" si="62"/>
        <v>100</v>
      </c>
      <c r="U163" s="115">
        <f t="shared" si="63"/>
        <v>0</v>
      </c>
      <c r="V163" s="81"/>
      <c r="W163" s="84"/>
      <c r="X163" s="84"/>
      <c r="Y163" s="99">
        <f t="shared" si="64"/>
        <v>100</v>
      </c>
      <c r="Z163" s="115">
        <f>IF(OR(V163&lt;60,W163+X163&gt;9),0,21-_xlfn.RANK.EQ(Y163,$Y$148:$YO$162,1))</f>
        <v>0</v>
      </c>
    </row>
    <row r="164" spans="1:26" ht="16.5" thickBot="1" x14ac:dyDescent="0.3">
      <c r="A164" s="35"/>
      <c r="B164" s="35"/>
      <c r="C164" s="35"/>
      <c r="D164" s="1"/>
    </row>
    <row r="165" spans="1:26" ht="24" thickBot="1" x14ac:dyDescent="0.3">
      <c r="G165" s="208" t="s">
        <v>279</v>
      </c>
      <c r="H165" s="209"/>
      <c r="I165" s="209"/>
      <c r="J165" s="209"/>
      <c r="K165" s="65"/>
      <c r="L165" s="211" t="s">
        <v>280</v>
      </c>
      <c r="M165" s="211"/>
      <c r="N165" s="211"/>
      <c r="O165" s="211"/>
      <c r="P165" s="66"/>
      <c r="Q165" s="208" t="s">
        <v>40</v>
      </c>
      <c r="R165" s="209"/>
      <c r="S165" s="209"/>
      <c r="T165" s="209"/>
      <c r="U165" s="65"/>
      <c r="V165" s="210" t="s">
        <v>41</v>
      </c>
      <c r="W165" s="211"/>
      <c r="X165" s="211"/>
      <c r="Y165" s="211"/>
      <c r="Z165" s="66"/>
    </row>
    <row r="166" spans="1:26" s="17" customFormat="1" ht="31.5" x14ac:dyDescent="0.25">
      <c r="A166" s="213" t="s">
        <v>48</v>
      </c>
      <c r="B166" s="214"/>
      <c r="C166" s="214"/>
      <c r="D166" s="214"/>
      <c r="E166" s="217"/>
      <c r="F166" s="142" t="s">
        <v>4</v>
      </c>
      <c r="G166" s="74" t="s">
        <v>42</v>
      </c>
      <c r="H166" s="69" t="s">
        <v>5</v>
      </c>
      <c r="I166" s="69" t="s">
        <v>6</v>
      </c>
      <c r="J166" s="70" t="s">
        <v>43</v>
      </c>
      <c r="K166" s="12" t="s">
        <v>44</v>
      </c>
      <c r="L166" s="74" t="s">
        <v>42</v>
      </c>
      <c r="M166" s="69" t="s">
        <v>5</v>
      </c>
      <c r="N166" s="69" t="s">
        <v>6</v>
      </c>
      <c r="O166" s="70" t="s">
        <v>43</v>
      </c>
      <c r="P166" s="12" t="s">
        <v>44</v>
      </c>
      <c r="Q166" s="67" t="s">
        <v>42</v>
      </c>
      <c r="R166" s="14" t="s">
        <v>5</v>
      </c>
      <c r="S166" s="14" t="s">
        <v>6</v>
      </c>
      <c r="T166" s="16" t="s">
        <v>43</v>
      </c>
      <c r="U166" s="15" t="s">
        <v>44</v>
      </c>
      <c r="V166" s="67" t="s">
        <v>42</v>
      </c>
      <c r="W166" s="14" t="s">
        <v>5</v>
      </c>
      <c r="X166" s="14" t="s">
        <v>6</v>
      </c>
      <c r="Y166" s="16" t="s">
        <v>43</v>
      </c>
      <c r="Z166" s="15" t="s">
        <v>44</v>
      </c>
    </row>
    <row r="167" spans="1:26" x14ac:dyDescent="0.25">
      <c r="A167" s="18" t="s">
        <v>11</v>
      </c>
      <c r="B167" s="18" t="s">
        <v>12</v>
      </c>
      <c r="C167" s="19" t="s">
        <v>13</v>
      </c>
      <c r="D167" s="18" t="s">
        <v>14</v>
      </c>
      <c r="E167" s="45" t="s">
        <v>61</v>
      </c>
      <c r="F167" s="108"/>
      <c r="G167" s="98"/>
      <c r="H167" s="99"/>
      <c r="I167" s="99"/>
      <c r="J167" s="100"/>
      <c r="K167" s="101"/>
      <c r="L167" s="98"/>
      <c r="M167" s="99"/>
      <c r="N167" s="99"/>
      <c r="O167" s="100"/>
      <c r="P167" s="101"/>
      <c r="Q167" s="118"/>
      <c r="R167" s="99"/>
      <c r="S167" s="99"/>
      <c r="T167" s="100"/>
      <c r="U167" s="101"/>
      <c r="V167" s="118"/>
      <c r="W167" s="99"/>
      <c r="X167" s="99"/>
      <c r="Y167" s="100"/>
      <c r="Z167" s="101"/>
    </row>
    <row r="168" spans="1:26" x14ac:dyDescent="0.25">
      <c r="A168" s="25" t="s">
        <v>255</v>
      </c>
      <c r="B168" s="25" t="s">
        <v>105</v>
      </c>
      <c r="C168" s="26"/>
      <c r="D168" s="25" t="s">
        <v>106</v>
      </c>
      <c r="E168" s="46"/>
      <c r="F168" s="108">
        <f>K168+P168+U168+Z168</f>
        <v>0</v>
      </c>
      <c r="G168" s="98"/>
      <c r="H168" s="99"/>
      <c r="I168" s="99"/>
      <c r="J168" s="125">
        <f>100-G168+H168+I168</f>
        <v>100</v>
      </c>
      <c r="K168" s="138">
        <f>IF(OR(G168&lt;60,H168+I168&gt;9),0,21-_xlfn.RANK.EQ(J168,$J$168:$J$170,1))</f>
        <v>0</v>
      </c>
      <c r="L168" s="98"/>
      <c r="M168" s="99"/>
      <c r="N168" s="99"/>
      <c r="O168" s="125">
        <f>100-L168+M168+N168</f>
        <v>100</v>
      </c>
      <c r="P168" s="138">
        <f>IF(OR(L168&lt;60,M168+N168&gt;9),0,21-_xlfn.RANK.EQ(O168,$O$168:$O$170,1))</f>
        <v>0</v>
      </c>
      <c r="Q168" s="118"/>
      <c r="R168" s="99"/>
      <c r="S168" s="99"/>
      <c r="T168" s="125">
        <f>100-Q168+R168+S168</f>
        <v>100</v>
      </c>
      <c r="U168" s="138">
        <f>IF(OR(Q168&lt;60,R168+S168&gt;9),0,21-_xlfn.RANK.EQ(T168,$T$168:$T$170,1))</f>
        <v>0</v>
      </c>
      <c r="V168" s="118"/>
      <c r="W168" s="99"/>
      <c r="X168" s="99"/>
      <c r="Y168" s="125">
        <f>100-V168+W168+X168</f>
        <v>100</v>
      </c>
      <c r="Z168" s="138">
        <f>IF(OR(V168&lt;60,W168+X168&gt;9),0,21-_xlfn.RANK.EQ(Y168,$Y$168:$Y$170,1))</f>
        <v>0</v>
      </c>
    </row>
    <row r="169" spans="1:26" x14ac:dyDescent="0.25">
      <c r="A169" s="25" t="s">
        <v>260</v>
      </c>
      <c r="B169" s="25" t="s">
        <v>261</v>
      </c>
      <c r="C169" s="26" t="s">
        <v>262</v>
      </c>
      <c r="D169" s="25" t="s">
        <v>263</v>
      </c>
      <c r="E169" s="46"/>
      <c r="F169" s="108">
        <f>K169+P169+U169+Z169</f>
        <v>0</v>
      </c>
      <c r="G169" s="98"/>
      <c r="H169" s="99"/>
      <c r="I169" s="99"/>
      <c r="J169" s="125">
        <f>100-G169+H169+I169</f>
        <v>100</v>
      </c>
      <c r="K169" s="138">
        <f>IF(OR(G169&lt;60,H169+I169&gt;9),0,21-_xlfn.RANK.EQ(J169,$J$168:$J$170,1))</f>
        <v>0</v>
      </c>
      <c r="L169" s="98"/>
      <c r="M169" s="99"/>
      <c r="N169" s="99"/>
      <c r="O169" s="125">
        <f>100-L169+M169+N169</f>
        <v>100</v>
      </c>
      <c r="P169" s="138">
        <f>IF(OR(L169&lt;60,M169+N169&gt;9),0,21-_xlfn.RANK.EQ(O169,$O$168:$O$170,1))</f>
        <v>0</v>
      </c>
      <c r="Q169" s="118"/>
      <c r="R169" s="99"/>
      <c r="S169" s="109"/>
      <c r="T169" s="125">
        <f>100-Q169+R169+S169</f>
        <v>100</v>
      </c>
      <c r="U169" s="138">
        <f>IF(OR(Q169&lt;60,R169+S169&gt;9),0,21-_xlfn.RANK.EQ(T169,$T$168:$T$170,1))</f>
        <v>0</v>
      </c>
      <c r="V169" s="118"/>
      <c r="W169" s="99"/>
      <c r="X169" s="109"/>
      <c r="Y169" s="125">
        <f>100-V169+W169+X169</f>
        <v>100</v>
      </c>
      <c r="Z169" s="138">
        <f>IF(OR(V169&lt;60,W169+X169&gt;9),0,21-_xlfn.RANK.EQ(Y169,$Y$168:$Y$170,1))</f>
        <v>0</v>
      </c>
    </row>
    <row r="170" spans="1:26" x14ac:dyDescent="0.25">
      <c r="A170" s="25" t="s">
        <v>269</v>
      </c>
      <c r="B170" s="25" t="s">
        <v>115</v>
      </c>
      <c r="C170" s="25" t="s">
        <v>270</v>
      </c>
      <c r="D170" s="25" t="s">
        <v>271</v>
      </c>
      <c r="E170" s="46"/>
      <c r="F170" s="108">
        <f>K170+P170+U170+Z170</f>
        <v>20</v>
      </c>
      <c r="G170" s="103">
        <v>62.19</v>
      </c>
      <c r="H170" s="104">
        <v>4</v>
      </c>
      <c r="I170" s="104">
        <v>0</v>
      </c>
      <c r="J170" s="106">
        <f>100-G170+(H170+I170)</f>
        <v>41.81</v>
      </c>
      <c r="K170" s="145">
        <f>IF(OR(G170&lt;60,H170+I170&gt;9),0,21-_xlfn.RANK.EQ(J170,$J$168:$J$170,1))</f>
        <v>20</v>
      </c>
      <c r="L170" s="103"/>
      <c r="M170" s="104"/>
      <c r="N170" s="104"/>
      <c r="O170" s="106">
        <f>100-L170+(M170+N170)</f>
        <v>100</v>
      </c>
      <c r="P170" s="145">
        <f>IF(OR(L170&lt;60,M170+N170&gt;9),0,21-_xlfn.RANK.EQ(O170,$O$168:$O$170,1))</f>
        <v>0</v>
      </c>
      <c r="Q170" s="119"/>
      <c r="R170" s="104"/>
      <c r="S170" s="147"/>
      <c r="T170" s="106">
        <f>100-Q170+(R170+S170)</f>
        <v>100</v>
      </c>
      <c r="U170" s="145">
        <f>IF(OR(Q170&lt;60,R170+S170&gt;9),0,21-_xlfn.RANK.EQ(T170,$T$168:$T$170,1))</f>
        <v>0</v>
      </c>
      <c r="V170" s="119"/>
      <c r="W170" s="104"/>
      <c r="X170" s="147"/>
      <c r="Y170" s="106">
        <f>100-V170+(W170+X170)</f>
        <v>100</v>
      </c>
      <c r="Z170" s="145">
        <f>IF(OR(V170&lt;60,W170+X170&gt;9),0,21-_xlfn.RANK.EQ(Y170,$Y$168:$Y$170,1))</f>
        <v>0</v>
      </c>
    </row>
    <row r="171" spans="1:26" ht="16.5" thickBot="1" x14ac:dyDescent="0.3">
      <c r="A171" s="25" t="s">
        <v>313</v>
      </c>
      <c r="B171" s="25" t="s">
        <v>314</v>
      </c>
      <c r="C171" s="25" t="s">
        <v>315</v>
      </c>
      <c r="D171" s="25" t="s">
        <v>367</v>
      </c>
      <c r="E171" s="46"/>
      <c r="F171" s="115">
        <f>K171+P171+U171+Z171</f>
        <v>0</v>
      </c>
      <c r="G171" s="98"/>
      <c r="H171" s="99"/>
      <c r="I171" s="99"/>
      <c r="J171" s="100">
        <f>100-G171+(H171+I171)</f>
        <v>100</v>
      </c>
      <c r="K171" s="139">
        <f>IF(OR(G171&lt;60,H171+I171&gt;9),0,21-_xlfn.RANK.EQ(J171,$J$168:$J$170,1))</f>
        <v>0</v>
      </c>
      <c r="L171" s="81"/>
      <c r="M171" s="84"/>
      <c r="N171" s="84"/>
      <c r="O171" s="99">
        <f>100-L171+(M171+N171)</f>
        <v>100</v>
      </c>
      <c r="P171" s="139">
        <f>IF(OR(L171&lt;60,M171+N171&gt;9),0,21-_xlfn.RANK.EQ(O171,$O$168:$O$170,1))</f>
        <v>0</v>
      </c>
      <c r="Q171" s="81"/>
      <c r="R171" s="84"/>
      <c r="S171" s="84"/>
      <c r="T171" s="99">
        <f>100-Q171+(R171+S171)</f>
        <v>100</v>
      </c>
      <c r="U171" s="139">
        <f>IF(OR(Q171&lt;60,R171+S171&gt;9),0,21-_xlfn.RANK.EQ(T171,$T$168:$T$170,1))</f>
        <v>0</v>
      </c>
      <c r="V171" s="84"/>
      <c r="W171" s="84"/>
      <c r="X171" s="84"/>
      <c r="Y171" s="99">
        <f>100-V171+(W171+X171)</f>
        <v>100</v>
      </c>
      <c r="Z171" s="139">
        <f>IF(OR(V171&lt;60,W171+X171&gt;9),0,21-_xlfn.RANK.EQ(Y171,$Y$168:$Y$170,1))</f>
        <v>0</v>
      </c>
    </row>
  </sheetData>
  <protectedRanges>
    <protectedRange algorithmName="SHA-512" hashValue="Apnk9LEbYxRpSZcjU97H6doUg/5csDURqMcDtbiOpYdX3f6l5Yvzsxaqv13NMtippi1Z0/Pw9Etvtktb0idoXQ==" saltValue="0XBid9/n7HrDOp1hu6OxVA==" spinCount="100000" sqref="V1:X22 V23:W23 Q1:S22 Q23:R23 A107:D107 A65:B67 A70:B70 A154:B155 A165:B169 E67:E68 D70:E70 C65:E66 E61:E62 A58:E60 E57 A1:P6 A101:E102 E103 A104:E105 A108:E108 E106:E107 A114:E114 A118:E118 E77:E93 D81 V24:X84 A56:E56 A63:E63 E64 A69:E69 E71:E75 E100 E115:E117 E109:E113 E7:K7 L7:P20 A21:P25 A50:P54 A49:O49 P44:P49 E55:O55 Q24:S84 P55:P84 T1:U84 A38:P43 A83:D84 A138:D140 A86:D90 E26:P26 E44:O44 A144:XFD148 D99:XFD99 Y1:XFD84 C165:XFD167 A94:XFD98 A172:XFD1048576 A8:K20 A28:E37 F27:P37 A47:E48 E45:E46 F45:O48 G56:O84 G85:XFD89 F56:F89 E168:XFD171 E119:E143 E27 F90:XFD93 F100:XFD143 E149:XFD164"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8:D168"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0:D170"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4:D164" name="Range1_37"/>
    <protectedRange algorithmName="SHA-512" hashValue="Bl55MZj0cAqUqTsmKqKQ8GjYk3z4r6sHC6GjzmBjr6bDBl+Gt4qfajFFbigrPAXyjSmBZ+XipVR00qWHQUUL2w==" saltValue="vFo3gsO1ur+Yqg/JT+qeQg==" spinCount="100000" sqref="A129:D130 A161:D161 A163:D163 A171:D171"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92:D92" name="Range1_17_1"/>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3:D93" name="Range1_53"/>
    <protectedRange algorithmName="SHA-512" hashValue="NAZD3qgxdrlzabacLBE6e7h5ZmXY7wxINVLTXmDWPfUES+YR2V1HNj/E15OhYFiJLVmWPKJ0egYjXUfTOKONZg==" saltValue="Ncxfyc7xk9aUc4+aZopcog==" spinCount="100000" sqref="A143:D143" name="Range1_10_1"/>
  </protectedRanges>
  <mergeCells count="36">
    <mergeCell ref="A42:E42"/>
    <mergeCell ref="A53:E53"/>
    <mergeCell ref="A97:E97"/>
    <mergeCell ref="A146:E146"/>
    <mergeCell ref="A166:E166"/>
    <mergeCell ref="G96:J96"/>
    <mergeCell ref="L96:O96"/>
    <mergeCell ref="G145:J145"/>
    <mergeCell ref="L145:O145"/>
    <mergeCell ref="G165:J165"/>
    <mergeCell ref="L165:O165"/>
    <mergeCell ref="A3:E3"/>
    <mergeCell ref="A5:E5"/>
    <mergeCell ref="A24:E24"/>
    <mergeCell ref="V23:Y23"/>
    <mergeCell ref="Q23:T23"/>
    <mergeCell ref="G4:J4"/>
    <mergeCell ref="Q4:T4"/>
    <mergeCell ref="V4:Y4"/>
    <mergeCell ref="Q52:T52"/>
    <mergeCell ref="V52:Y52"/>
    <mergeCell ref="L4:O4"/>
    <mergeCell ref="G23:J23"/>
    <mergeCell ref="L23:O23"/>
    <mergeCell ref="G52:J52"/>
    <mergeCell ref="L52:O52"/>
    <mergeCell ref="G41:J41"/>
    <mergeCell ref="L41:O41"/>
    <mergeCell ref="Q41:T41"/>
    <mergeCell ref="V41:Y41"/>
    <mergeCell ref="Q96:T96"/>
    <mergeCell ref="V96:Y96"/>
    <mergeCell ref="Q145:T145"/>
    <mergeCell ref="V145:Y145"/>
    <mergeCell ref="Q165:T165"/>
    <mergeCell ref="V165:Y165"/>
  </mergeCells>
  <pageMargins left="0.7" right="0.7" top="0.75" bottom="0.75" header="0.3" footer="0.3"/>
  <pageSetup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3"/>
  <sheetViews>
    <sheetView tabSelected="1" zoomScale="50" zoomScaleNormal="50" workbookViewId="0">
      <pane xSplit="29565"/>
      <selection activeCell="G24" sqref="G24:L24"/>
      <selection pane="topRight" activeCell="A52" sqref="A1:A1048576"/>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7" customWidth="1"/>
    <col min="7" max="48" width="9.625" style="47" customWidth="1"/>
  </cols>
  <sheetData>
    <row r="3" spans="1:48" ht="28.5" x14ac:dyDescent="0.25">
      <c r="A3" s="218" t="s">
        <v>49</v>
      </c>
      <c r="B3" s="219"/>
      <c r="C3" s="219"/>
      <c r="D3" s="219"/>
      <c r="E3" s="7"/>
    </row>
    <row r="4" spans="1:48" ht="27" thickBot="1" x14ac:dyDescent="0.3">
      <c r="A4" s="7"/>
      <c r="B4" s="7"/>
      <c r="C4" s="7"/>
      <c r="D4" s="7"/>
      <c r="E4" s="7"/>
    </row>
    <row r="5" spans="1:48" ht="24" thickBot="1" x14ac:dyDescent="0.3">
      <c r="G5" s="208" t="s">
        <v>279</v>
      </c>
      <c r="H5" s="209"/>
      <c r="I5" s="202"/>
      <c r="J5" s="202"/>
      <c r="K5" s="202"/>
      <c r="L5" s="203"/>
      <c r="M5" s="208" t="s">
        <v>281</v>
      </c>
      <c r="N5" s="209"/>
      <c r="O5" s="202"/>
      <c r="P5" s="202"/>
      <c r="Q5" s="202"/>
      <c r="R5" s="203"/>
      <c r="S5" s="208" t="s">
        <v>280</v>
      </c>
      <c r="T5" s="209"/>
      <c r="U5" s="202"/>
      <c r="V5" s="202"/>
      <c r="W5" s="202"/>
      <c r="X5" s="203"/>
      <c r="Y5" s="210" t="s">
        <v>1</v>
      </c>
      <c r="Z5" s="211"/>
      <c r="AA5" s="211"/>
      <c r="AB5" s="211"/>
      <c r="AC5" s="211"/>
      <c r="AD5" s="212"/>
      <c r="AE5" s="200" t="s">
        <v>347</v>
      </c>
      <c r="AF5" s="201"/>
      <c r="AG5" s="202"/>
      <c r="AH5" s="202"/>
      <c r="AI5" s="202"/>
      <c r="AJ5" s="203"/>
      <c r="AK5" s="200" t="s">
        <v>282</v>
      </c>
      <c r="AL5" s="201"/>
      <c r="AM5" s="202"/>
      <c r="AN5" s="202"/>
      <c r="AO5" s="202"/>
      <c r="AP5" s="203"/>
      <c r="AQ5" s="200" t="s">
        <v>53</v>
      </c>
      <c r="AR5" s="201"/>
      <c r="AS5" s="202"/>
      <c r="AT5" s="202"/>
      <c r="AU5" s="202"/>
      <c r="AV5" s="203"/>
    </row>
    <row r="6" spans="1:48" s="17" customFormat="1" ht="47.25" x14ac:dyDescent="0.25">
      <c r="A6" s="215" t="s">
        <v>50</v>
      </c>
      <c r="B6" s="216"/>
      <c r="C6" s="216"/>
      <c r="D6" s="216"/>
      <c r="E6" s="220"/>
      <c r="F6" s="142" t="s">
        <v>4</v>
      </c>
      <c r="G6" s="74" t="s">
        <v>51</v>
      </c>
      <c r="H6" s="70" t="s">
        <v>52</v>
      </c>
      <c r="I6" s="12" t="s">
        <v>9</v>
      </c>
      <c r="J6" s="74" t="s">
        <v>51</v>
      </c>
      <c r="K6" s="70" t="s">
        <v>52</v>
      </c>
      <c r="L6" s="12" t="s">
        <v>9</v>
      </c>
      <c r="M6" s="74" t="s">
        <v>51</v>
      </c>
      <c r="N6" s="70" t="s">
        <v>52</v>
      </c>
      <c r="O6" s="12" t="s">
        <v>9</v>
      </c>
      <c r="P6" s="74" t="s">
        <v>51</v>
      </c>
      <c r="Q6" s="70" t="s">
        <v>52</v>
      </c>
      <c r="R6" s="12" t="s">
        <v>9</v>
      </c>
      <c r="S6" s="74" t="s">
        <v>51</v>
      </c>
      <c r="T6" s="70" t="s">
        <v>52</v>
      </c>
      <c r="U6" s="12" t="s">
        <v>9</v>
      </c>
      <c r="V6" s="74" t="s">
        <v>51</v>
      </c>
      <c r="W6" s="70" t="s">
        <v>52</v>
      </c>
      <c r="X6" s="12" t="s">
        <v>9</v>
      </c>
      <c r="Y6" s="68" t="s">
        <v>51</v>
      </c>
      <c r="Z6" s="77" t="s">
        <v>52</v>
      </c>
      <c r="AA6" s="38" t="s">
        <v>9</v>
      </c>
      <c r="AB6" s="68" t="s">
        <v>51</v>
      </c>
      <c r="AC6" s="69" t="s">
        <v>52</v>
      </c>
      <c r="AD6" s="12" t="s">
        <v>9</v>
      </c>
      <c r="AE6" s="68" t="s">
        <v>51</v>
      </c>
      <c r="AF6" s="70" t="s">
        <v>52</v>
      </c>
      <c r="AG6" s="12" t="s">
        <v>9</v>
      </c>
      <c r="AH6" s="68" t="s">
        <v>51</v>
      </c>
      <c r="AI6" s="70" t="s">
        <v>52</v>
      </c>
      <c r="AJ6" s="12" t="s">
        <v>9</v>
      </c>
      <c r="AK6" s="68" t="s">
        <v>51</v>
      </c>
      <c r="AL6" s="70" t="s">
        <v>52</v>
      </c>
      <c r="AM6" s="12" t="s">
        <v>9</v>
      </c>
      <c r="AN6" s="68" t="s">
        <v>51</v>
      </c>
      <c r="AO6" s="70" t="s">
        <v>52</v>
      </c>
      <c r="AP6" s="12" t="s">
        <v>9</v>
      </c>
      <c r="AQ6" s="68" t="s">
        <v>51</v>
      </c>
      <c r="AR6" s="70" t="s">
        <v>52</v>
      </c>
      <c r="AS6" s="12" t="s">
        <v>9</v>
      </c>
      <c r="AT6" s="68" t="s">
        <v>51</v>
      </c>
      <c r="AU6" s="70" t="s">
        <v>52</v>
      </c>
      <c r="AV6" s="12" t="s">
        <v>9</v>
      </c>
    </row>
    <row r="7" spans="1:48" x14ac:dyDescent="0.25">
      <c r="A7" s="42" t="s">
        <v>11</v>
      </c>
      <c r="B7" s="42" t="s">
        <v>12</v>
      </c>
      <c r="C7" s="43" t="s">
        <v>13</v>
      </c>
      <c r="D7" s="42" t="s">
        <v>14</v>
      </c>
      <c r="E7" s="43" t="s">
        <v>61</v>
      </c>
      <c r="F7" s="44"/>
      <c r="G7" s="81"/>
      <c r="H7" s="85"/>
      <c r="I7" s="44"/>
      <c r="J7" s="81"/>
      <c r="K7" s="85"/>
      <c r="L7" s="44"/>
      <c r="M7" s="81"/>
      <c r="N7" s="85"/>
      <c r="O7" s="44"/>
      <c r="P7" s="81"/>
      <c r="Q7" s="85"/>
      <c r="R7" s="44"/>
      <c r="S7" s="81"/>
      <c r="T7" s="85"/>
      <c r="U7" s="44"/>
      <c r="V7" s="81"/>
      <c r="W7" s="85"/>
      <c r="X7" s="44"/>
      <c r="Y7" s="78"/>
      <c r="Z7" s="117"/>
      <c r="AA7" s="111"/>
      <c r="AB7" s="79"/>
      <c r="AC7" s="84"/>
      <c r="AD7" s="44"/>
      <c r="AE7" s="79"/>
      <c r="AF7" s="85"/>
      <c r="AG7" s="44"/>
      <c r="AH7" s="79"/>
      <c r="AI7" s="85"/>
      <c r="AJ7" s="44"/>
      <c r="AK7" s="79"/>
      <c r="AL7" s="85"/>
      <c r="AM7" s="44"/>
      <c r="AN7" s="79"/>
      <c r="AO7" s="85"/>
      <c r="AP7" s="44"/>
      <c r="AQ7" s="79"/>
      <c r="AR7" s="85"/>
      <c r="AS7" s="44"/>
      <c r="AT7" s="79"/>
      <c r="AU7" s="85"/>
      <c r="AV7" s="44"/>
    </row>
    <row r="8" spans="1:48" x14ac:dyDescent="0.25">
      <c r="A8" s="25" t="s">
        <v>154</v>
      </c>
      <c r="B8" s="25" t="s">
        <v>155</v>
      </c>
      <c r="C8" s="25" t="s">
        <v>149</v>
      </c>
      <c r="D8" s="25" t="s">
        <v>156</v>
      </c>
      <c r="E8" s="26"/>
      <c r="F8" s="140">
        <f>IF(N(H8)&gt;=N(K8), I8, L8)</f>
        <v>19</v>
      </c>
      <c r="G8" s="98">
        <v>1.1000000000000001</v>
      </c>
      <c r="H8" s="100"/>
      <c r="I8" s="101">
        <f>IF(H8&lt;60,0,21-_xlfn.RANK.EQ(H8,$H$8:$H$21,0))</f>
        <v>0</v>
      </c>
      <c r="J8" s="98">
        <v>1.2</v>
      </c>
      <c r="K8" s="100">
        <f>CT!G7</f>
        <v>61.25</v>
      </c>
      <c r="L8" s="101">
        <f t="shared" ref="L8:L21" si="0">IF(K8&lt;60,0,21-_xlfn.RANK.EQ(K8,$K$8:$K$21,0))</f>
        <v>19</v>
      </c>
      <c r="M8" s="98">
        <v>1.2</v>
      </c>
      <c r="N8" s="100"/>
      <c r="O8" s="101">
        <f>IF(N8&lt;60,0,21-_xlfn.RANK.EQ(N8,$N$8:$N$21,0))</f>
        <v>0</v>
      </c>
      <c r="P8" s="98">
        <v>1.3</v>
      </c>
      <c r="Q8" s="100"/>
      <c r="R8" s="101">
        <f>IF(Q8&lt;60,0,21-_xlfn.RANK.EQ(Q8,$Q$8:$Q$21,0))</f>
        <v>0</v>
      </c>
      <c r="S8" s="98">
        <v>1.1000000000000001</v>
      </c>
      <c r="T8" s="100"/>
      <c r="U8" s="101">
        <f t="shared" ref="U8:U21" si="1">IF(T8&lt;60,0,21-_xlfn.RANK.EQ(T8,$T$8:$T$21,0))</f>
        <v>0</v>
      </c>
      <c r="V8" s="98">
        <v>1.2</v>
      </c>
      <c r="W8" s="100"/>
      <c r="X8" s="101">
        <f t="shared" ref="X8:X21" si="2">IF(W8&lt;60,0,21-_xlfn.RANK.EQ(W8,$W$8:$W$21,0))</f>
        <v>0</v>
      </c>
      <c r="Y8" s="127">
        <v>1.2</v>
      </c>
      <c r="Z8" s="125"/>
      <c r="AA8" s="101">
        <f>IF(Z8&lt;60,0,21-_xlfn.RANK.EQ(Z8,$Z$8:$Z$21,0))</f>
        <v>0</v>
      </c>
      <c r="AB8" s="118">
        <v>1.3</v>
      </c>
      <c r="AC8" s="99"/>
      <c r="AD8" s="101">
        <f>IF(AC8&lt;60,0,21-_xlfn.RANK.EQ(AC8,$AC$8:$AC$21,0))</f>
        <v>0</v>
      </c>
      <c r="AE8" s="118">
        <v>1.2</v>
      </c>
      <c r="AF8" s="100"/>
      <c r="AG8" s="101">
        <f>IF(AF8&lt;60,0,21-_xlfn.RANK.EQ(AF8,$AF$8:$AF$21,0))</f>
        <v>0</v>
      </c>
      <c r="AH8" s="118">
        <v>1.3</v>
      </c>
      <c r="AI8" s="100"/>
      <c r="AJ8" s="101">
        <f>IF(AI8&lt;60,0,21-_xlfn.RANK.EQ(AI8,$AI$8:$AI$21,0))</f>
        <v>0</v>
      </c>
      <c r="AK8" s="118">
        <v>1.2</v>
      </c>
      <c r="AL8" s="100"/>
      <c r="AM8" s="101">
        <f>IF(AL8&lt;60,0,21-_xlfn.RANK.EQ(AL8,$AL$8:$AL$21,0))</f>
        <v>0</v>
      </c>
      <c r="AN8" s="118">
        <v>1.3</v>
      </c>
      <c r="AO8" s="100"/>
      <c r="AP8" s="101">
        <f>IF(AO8&lt;60,0,21-_xlfn.RANK.EQ(AO8,$AO$8:$AO$21,0))</f>
        <v>0</v>
      </c>
      <c r="AQ8" s="118">
        <v>1.2</v>
      </c>
      <c r="AR8" s="100"/>
      <c r="AS8" s="101">
        <f>IF(AR8&lt;60,0,21-_xlfn.RANK.EQ(AR8,$AR$8:$AR$21,0))</f>
        <v>0</v>
      </c>
      <c r="AT8" s="118">
        <v>1.3</v>
      </c>
      <c r="AU8" s="100"/>
      <c r="AV8" s="101">
        <f>IF(AU8&lt;60,0,21-_xlfn.RANK.EQ(AU8,$AU$8:$AU$21,0))</f>
        <v>0</v>
      </c>
    </row>
    <row r="9" spans="1:48" x14ac:dyDescent="0.25">
      <c r="A9" s="25" t="s">
        <v>256</v>
      </c>
      <c r="B9" s="25" t="s">
        <v>257</v>
      </c>
      <c r="C9" s="26" t="s">
        <v>136</v>
      </c>
      <c r="D9" s="25" t="s">
        <v>259</v>
      </c>
      <c r="E9" s="26"/>
      <c r="F9" s="140">
        <f t="shared" ref="F9:F21" si="3">IF(N(H9)&gt;=N(K9), I9, L9)</f>
        <v>0</v>
      </c>
      <c r="G9" s="98">
        <v>1.1000000000000001</v>
      </c>
      <c r="H9" s="100"/>
      <c r="I9" s="101">
        <f t="shared" ref="I9:I21" si="4">IF(H9&lt;60,0,21-_xlfn.RANK.EQ(H9,$H$8:$H$21,0))</f>
        <v>0</v>
      </c>
      <c r="J9" s="98">
        <v>1.2</v>
      </c>
      <c r="K9" s="100"/>
      <c r="L9" s="101">
        <f t="shared" si="0"/>
        <v>0</v>
      </c>
      <c r="M9" s="98">
        <v>1.2</v>
      </c>
      <c r="N9" s="100"/>
      <c r="O9" s="101">
        <f t="shared" ref="O9:O21" si="5">IF(N9&lt;60,0,21-_xlfn.RANK.EQ(N9,$N$8:$N$21,0))</f>
        <v>0</v>
      </c>
      <c r="P9" s="98">
        <v>1.3</v>
      </c>
      <c r="Q9" s="100"/>
      <c r="R9" s="101">
        <f t="shared" ref="R9:R21" si="6">IF(Q9&lt;60,0,21-_xlfn.RANK.EQ(Q9,$Q$8:$Q$21,0))</f>
        <v>0</v>
      </c>
      <c r="S9" s="98">
        <v>1.1000000000000001</v>
      </c>
      <c r="T9" s="100"/>
      <c r="U9" s="101">
        <f t="shared" si="1"/>
        <v>0</v>
      </c>
      <c r="V9" s="98">
        <v>1.2</v>
      </c>
      <c r="W9" s="100"/>
      <c r="X9" s="101">
        <f t="shared" si="2"/>
        <v>0</v>
      </c>
      <c r="Y9" s="127">
        <v>1.2</v>
      </c>
      <c r="Z9" s="125"/>
      <c r="AA9" s="101">
        <f t="shared" ref="AA9:AA21" si="7">IF(Z9&lt;60,0,21-_xlfn.RANK.EQ(Z9,$Z$8:$Z$21,0))</f>
        <v>0</v>
      </c>
      <c r="AB9" s="118">
        <v>1.3</v>
      </c>
      <c r="AC9" s="99"/>
      <c r="AD9" s="101">
        <f t="shared" ref="AD9:AD21" si="8">IF(AC9&lt;60,0,21-_xlfn.RANK.EQ(AC9,$AC$8:$AC$21,0))</f>
        <v>0</v>
      </c>
      <c r="AE9" s="118">
        <v>1.2</v>
      </c>
      <c r="AF9" s="100"/>
      <c r="AG9" s="101">
        <f t="shared" ref="AG9:AG21" si="9">IF(AF9&lt;60,0,21-_xlfn.RANK.EQ(AF9,$AF$8:$AF$21,0))</f>
        <v>0</v>
      </c>
      <c r="AH9" s="118">
        <v>1.3</v>
      </c>
      <c r="AI9" s="100"/>
      <c r="AJ9" s="101">
        <f t="shared" ref="AJ9:AJ21" si="10">IF(AI9&lt;60,0,21-_xlfn.RANK.EQ(AI9,$AI$8:$AI$21,0))</f>
        <v>0</v>
      </c>
      <c r="AK9" s="118">
        <v>1.2</v>
      </c>
      <c r="AL9" s="100"/>
      <c r="AM9" s="101">
        <f t="shared" ref="AM9:AM21" si="11">IF(AL9&lt;60,0,21-_xlfn.RANK.EQ(AL9,$AL$8:$AL$21,0))</f>
        <v>0</v>
      </c>
      <c r="AN9" s="118">
        <v>1.3</v>
      </c>
      <c r="AO9" s="100"/>
      <c r="AP9" s="101">
        <f t="shared" ref="AP9:AP21" si="12">IF(AO9&lt;60,0,21-_xlfn.RANK.EQ(AO9,$AO$8:$AO$21,0))</f>
        <v>0</v>
      </c>
      <c r="AQ9" s="118">
        <v>1.2</v>
      </c>
      <c r="AR9" s="100"/>
      <c r="AS9" s="101">
        <f t="shared" ref="AS9:AS21" si="13">IF(AR9&lt;60,0,21-_xlfn.RANK.EQ(AR9,$AR$8:$AR$21,0))</f>
        <v>0</v>
      </c>
      <c r="AT9" s="118">
        <v>1.3</v>
      </c>
      <c r="AU9" s="100"/>
      <c r="AV9" s="101">
        <f t="shared" ref="AV9:AV21" si="14">IF(AU9&lt;60,0,21-_xlfn.RANK.EQ(AU9,$AU$8:$AU$21,0))</f>
        <v>0</v>
      </c>
    </row>
    <row r="10" spans="1:48" ht="17.45" customHeight="1" x14ac:dyDescent="0.25">
      <c r="A10" s="25" t="s">
        <v>265</v>
      </c>
      <c r="B10" s="25" t="s">
        <v>344</v>
      </c>
      <c r="C10" s="25" t="s">
        <v>267</v>
      </c>
      <c r="D10" s="25" t="s">
        <v>268</v>
      </c>
      <c r="E10" s="26"/>
      <c r="F10" s="140">
        <f t="shared" si="3"/>
        <v>18</v>
      </c>
      <c r="G10" s="98">
        <v>1.1000000000000001</v>
      </c>
      <c r="H10" s="100"/>
      <c r="I10" s="101">
        <f t="shared" si="4"/>
        <v>0</v>
      </c>
      <c r="J10" s="98">
        <v>1.2</v>
      </c>
      <c r="K10" s="100">
        <f>CT!G9</f>
        <v>61.07</v>
      </c>
      <c r="L10" s="101">
        <f t="shared" si="0"/>
        <v>18</v>
      </c>
      <c r="M10" s="98">
        <v>1.2</v>
      </c>
      <c r="N10" s="100">
        <v>58.036000000000001</v>
      </c>
      <c r="O10" s="101">
        <f t="shared" si="5"/>
        <v>0</v>
      </c>
      <c r="P10" s="98">
        <v>1.3</v>
      </c>
      <c r="Q10" s="100">
        <v>58.957999999999998</v>
      </c>
      <c r="R10" s="101">
        <f t="shared" si="6"/>
        <v>0</v>
      </c>
      <c r="S10" s="98">
        <v>1.1000000000000001</v>
      </c>
      <c r="T10" s="100"/>
      <c r="U10" s="101">
        <f t="shared" si="1"/>
        <v>0</v>
      </c>
      <c r="V10" s="98">
        <v>1.2</v>
      </c>
      <c r="W10" s="100"/>
      <c r="X10" s="101">
        <f t="shared" si="2"/>
        <v>0</v>
      </c>
      <c r="Y10" s="127">
        <v>1.2</v>
      </c>
      <c r="Z10" s="125"/>
      <c r="AA10" s="101">
        <f t="shared" si="7"/>
        <v>0</v>
      </c>
      <c r="AB10" s="118">
        <v>1.3</v>
      </c>
      <c r="AC10" s="99"/>
      <c r="AD10" s="101">
        <f t="shared" si="8"/>
        <v>0</v>
      </c>
      <c r="AE10" s="118">
        <v>1.2</v>
      </c>
      <c r="AF10" s="100"/>
      <c r="AG10" s="101">
        <f t="shared" si="9"/>
        <v>0</v>
      </c>
      <c r="AH10" s="118">
        <v>1.3</v>
      </c>
      <c r="AI10" s="100"/>
      <c r="AJ10" s="101">
        <f t="shared" si="10"/>
        <v>0</v>
      </c>
      <c r="AK10" s="118">
        <v>1.2</v>
      </c>
      <c r="AL10" s="100"/>
      <c r="AM10" s="101">
        <f t="shared" si="11"/>
        <v>0</v>
      </c>
      <c r="AN10" s="118">
        <v>1.3</v>
      </c>
      <c r="AO10" s="100"/>
      <c r="AP10" s="101">
        <f t="shared" si="12"/>
        <v>0</v>
      </c>
      <c r="AQ10" s="118">
        <v>1.2</v>
      </c>
      <c r="AR10" s="100"/>
      <c r="AS10" s="101">
        <f t="shared" si="13"/>
        <v>0</v>
      </c>
      <c r="AT10" s="118">
        <v>1.3</v>
      </c>
      <c r="AU10" s="100"/>
      <c r="AV10" s="101">
        <f t="shared" si="14"/>
        <v>0</v>
      </c>
    </row>
    <row r="11" spans="1:48" x14ac:dyDescent="0.25">
      <c r="A11" s="25" t="s">
        <v>283</v>
      </c>
      <c r="B11" s="25" t="s">
        <v>284</v>
      </c>
      <c r="C11" s="26" t="s">
        <v>285</v>
      </c>
      <c r="D11" s="25" t="s">
        <v>286</v>
      </c>
      <c r="E11" s="26"/>
      <c r="F11" s="140">
        <f>(IF(N(H11)&gt;=N(K11), I11, L11))+IF(N(N11)&gt;=N(Q11), O11, R11)</f>
        <v>40</v>
      </c>
      <c r="G11" s="98">
        <v>1.1000000000000001</v>
      </c>
      <c r="H11" s="100">
        <v>67</v>
      </c>
      <c r="I11" s="101">
        <f t="shared" si="4"/>
        <v>20</v>
      </c>
      <c r="J11" s="98">
        <v>1.2</v>
      </c>
      <c r="K11" s="100">
        <v>65.356999999999999</v>
      </c>
      <c r="L11" s="101">
        <f t="shared" si="0"/>
        <v>20</v>
      </c>
      <c r="M11" s="98">
        <v>1.2</v>
      </c>
      <c r="N11" s="100">
        <v>67.5</v>
      </c>
      <c r="O11" s="101">
        <f t="shared" si="5"/>
        <v>20</v>
      </c>
      <c r="P11" s="98">
        <v>1.3</v>
      </c>
      <c r="Q11" s="100"/>
      <c r="R11" s="101">
        <f t="shared" si="6"/>
        <v>0</v>
      </c>
      <c r="S11" s="98">
        <v>1.1000000000000001</v>
      </c>
      <c r="T11" s="100"/>
      <c r="U11" s="101">
        <f t="shared" si="1"/>
        <v>0</v>
      </c>
      <c r="V11" s="98">
        <v>1.2</v>
      </c>
      <c r="W11" s="100"/>
      <c r="X11" s="101">
        <f t="shared" si="2"/>
        <v>0</v>
      </c>
      <c r="Y11" s="127">
        <v>1.2</v>
      </c>
      <c r="Z11" s="125"/>
      <c r="AA11" s="101">
        <f t="shared" si="7"/>
        <v>0</v>
      </c>
      <c r="AB11" s="118">
        <v>1.3</v>
      </c>
      <c r="AC11" s="99"/>
      <c r="AD11" s="101">
        <f t="shared" si="8"/>
        <v>0</v>
      </c>
      <c r="AE11" s="118">
        <v>1.2</v>
      </c>
      <c r="AF11" s="100"/>
      <c r="AG11" s="101">
        <f t="shared" si="9"/>
        <v>0</v>
      </c>
      <c r="AH11" s="118">
        <v>1.3</v>
      </c>
      <c r="AI11" s="100"/>
      <c r="AJ11" s="101">
        <f t="shared" si="10"/>
        <v>0</v>
      </c>
      <c r="AK11" s="118">
        <v>1.2</v>
      </c>
      <c r="AL11" s="100"/>
      <c r="AM11" s="101">
        <f t="shared" si="11"/>
        <v>0</v>
      </c>
      <c r="AN11" s="118">
        <v>1.3</v>
      </c>
      <c r="AO11" s="100"/>
      <c r="AP11" s="101">
        <f t="shared" si="12"/>
        <v>0</v>
      </c>
      <c r="AQ11" s="118">
        <v>1.2</v>
      </c>
      <c r="AR11" s="100"/>
      <c r="AS11" s="101">
        <f t="shared" si="13"/>
        <v>0</v>
      </c>
      <c r="AT11" s="118">
        <v>1.3</v>
      </c>
      <c r="AU11" s="100"/>
      <c r="AV11" s="101">
        <f t="shared" si="14"/>
        <v>0</v>
      </c>
    </row>
    <row r="12" spans="1:48" x14ac:dyDescent="0.25">
      <c r="A12" s="25" t="s">
        <v>318</v>
      </c>
      <c r="B12" s="25" t="s">
        <v>319</v>
      </c>
      <c r="C12" s="26" t="s">
        <v>320</v>
      </c>
      <c r="D12" s="25" t="s">
        <v>321</v>
      </c>
      <c r="E12" s="26"/>
      <c r="F12" s="140">
        <f t="shared" si="3"/>
        <v>0</v>
      </c>
      <c r="G12" s="98">
        <v>1.1000000000000001</v>
      </c>
      <c r="H12" s="100"/>
      <c r="I12" s="101">
        <f t="shared" si="4"/>
        <v>0</v>
      </c>
      <c r="J12" s="98">
        <v>1.2</v>
      </c>
      <c r="K12" s="100"/>
      <c r="L12" s="101">
        <f t="shared" si="0"/>
        <v>0</v>
      </c>
      <c r="M12" s="98">
        <v>1.2</v>
      </c>
      <c r="N12" s="100">
        <v>52.5</v>
      </c>
      <c r="O12" s="101">
        <f t="shared" si="5"/>
        <v>0</v>
      </c>
      <c r="P12" s="98">
        <v>1.3</v>
      </c>
      <c r="Q12" s="100"/>
      <c r="R12" s="101">
        <f t="shared" si="6"/>
        <v>0</v>
      </c>
      <c r="S12" s="98">
        <v>1.1000000000000001</v>
      </c>
      <c r="T12" s="100"/>
      <c r="U12" s="101">
        <f t="shared" si="1"/>
        <v>0</v>
      </c>
      <c r="V12" s="98">
        <v>1.2</v>
      </c>
      <c r="W12" s="100"/>
      <c r="X12" s="101">
        <f t="shared" si="2"/>
        <v>0</v>
      </c>
      <c r="Y12" s="127">
        <v>1.2</v>
      </c>
      <c r="Z12" s="125"/>
      <c r="AA12" s="101">
        <f t="shared" si="7"/>
        <v>0</v>
      </c>
      <c r="AB12" s="118">
        <v>1.3</v>
      </c>
      <c r="AC12" s="99"/>
      <c r="AD12" s="101">
        <f t="shared" si="8"/>
        <v>0</v>
      </c>
      <c r="AE12" s="118">
        <v>1.2</v>
      </c>
      <c r="AF12" s="100"/>
      <c r="AG12" s="101">
        <f t="shared" si="9"/>
        <v>0</v>
      </c>
      <c r="AH12" s="118">
        <v>1.3</v>
      </c>
      <c r="AI12" s="100"/>
      <c r="AJ12" s="101">
        <f t="shared" si="10"/>
        <v>0</v>
      </c>
      <c r="AK12" s="118">
        <v>1.2</v>
      </c>
      <c r="AL12" s="100"/>
      <c r="AM12" s="101">
        <f t="shared" si="11"/>
        <v>0</v>
      </c>
      <c r="AN12" s="118">
        <v>1.3</v>
      </c>
      <c r="AO12" s="100"/>
      <c r="AP12" s="101">
        <f t="shared" si="12"/>
        <v>0</v>
      </c>
      <c r="AQ12" s="118">
        <v>1.2</v>
      </c>
      <c r="AR12" s="100"/>
      <c r="AS12" s="101">
        <f t="shared" si="13"/>
        <v>0</v>
      </c>
      <c r="AT12" s="118">
        <v>1.3</v>
      </c>
      <c r="AU12" s="100"/>
      <c r="AV12" s="101">
        <f t="shared" si="14"/>
        <v>0</v>
      </c>
    </row>
    <row r="13" spans="1:48" x14ac:dyDescent="0.25">
      <c r="A13" s="25" t="s">
        <v>374</v>
      </c>
      <c r="B13" s="25" t="s">
        <v>375</v>
      </c>
      <c r="C13" s="26" t="s">
        <v>376</v>
      </c>
      <c r="D13" s="25" t="s">
        <v>425</v>
      </c>
      <c r="E13" s="26"/>
      <c r="F13" s="140">
        <f t="shared" si="3"/>
        <v>0</v>
      </c>
      <c r="G13" s="98">
        <v>1.1000000000000001</v>
      </c>
      <c r="H13" s="100"/>
      <c r="I13" s="101">
        <f t="shared" si="4"/>
        <v>0</v>
      </c>
      <c r="J13" s="98">
        <v>1.2</v>
      </c>
      <c r="K13" s="100"/>
      <c r="L13" s="101">
        <f t="shared" si="0"/>
        <v>0</v>
      </c>
      <c r="M13" s="98">
        <v>1.2</v>
      </c>
      <c r="N13" s="100"/>
      <c r="O13" s="101">
        <f t="shared" si="5"/>
        <v>0</v>
      </c>
      <c r="P13" s="98">
        <v>1.3</v>
      </c>
      <c r="Q13" s="100"/>
      <c r="R13" s="101">
        <f t="shared" si="6"/>
        <v>0</v>
      </c>
      <c r="S13" s="98">
        <v>1.1000000000000001</v>
      </c>
      <c r="T13" s="100"/>
      <c r="U13" s="101">
        <f t="shared" si="1"/>
        <v>0</v>
      </c>
      <c r="V13" s="98">
        <v>1.2</v>
      </c>
      <c r="W13" s="100"/>
      <c r="X13" s="101">
        <f t="shared" si="2"/>
        <v>0</v>
      </c>
      <c r="Y13" s="127">
        <v>1.2</v>
      </c>
      <c r="Z13" s="125"/>
      <c r="AA13" s="101">
        <f t="shared" si="7"/>
        <v>0</v>
      </c>
      <c r="AB13" s="118">
        <v>1.3</v>
      </c>
      <c r="AC13" s="99"/>
      <c r="AD13" s="101">
        <f t="shared" si="8"/>
        <v>0</v>
      </c>
      <c r="AE13" s="118">
        <v>1.2</v>
      </c>
      <c r="AF13" s="100"/>
      <c r="AG13" s="101">
        <f t="shared" si="9"/>
        <v>0</v>
      </c>
      <c r="AH13" s="118">
        <v>1.3</v>
      </c>
      <c r="AI13" s="100"/>
      <c r="AJ13" s="101">
        <f t="shared" si="10"/>
        <v>0</v>
      </c>
      <c r="AK13" s="118">
        <v>1.2</v>
      </c>
      <c r="AL13" s="100"/>
      <c r="AM13" s="101">
        <f t="shared" si="11"/>
        <v>0</v>
      </c>
      <c r="AN13" s="118">
        <v>1.3</v>
      </c>
      <c r="AO13" s="100"/>
      <c r="AP13" s="101">
        <f t="shared" si="12"/>
        <v>0</v>
      </c>
      <c r="AQ13" s="118">
        <v>1.2</v>
      </c>
      <c r="AR13" s="100"/>
      <c r="AS13" s="101">
        <f t="shared" si="13"/>
        <v>0</v>
      </c>
      <c r="AT13" s="118">
        <v>1.3</v>
      </c>
      <c r="AU13" s="100"/>
      <c r="AV13" s="101">
        <f t="shared" si="14"/>
        <v>0</v>
      </c>
    </row>
    <row r="14" spans="1:48" x14ac:dyDescent="0.25">
      <c r="A14" s="25"/>
      <c r="B14" s="25"/>
      <c r="C14" s="26"/>
      <c r="D14" s="25"/>
      <c r="E14" s="26"/>
      <c r="F14" s="140">
        <f t="shared" si="3"/>
        <v>0</v>
      </c>
      <c r="G14" s="98">
        <v>1.1000000000000001</v>
      </c>
      <c r="H14" s="100"/>
      <c r="I14" s="101">
        <f t="shared" si="4"/>
        <v>0</v>
      </c>
      <c r="J14" s="98">
        <v>1.2</v>
      </c>
      <c r="K14" s="100"/>
      <c r="L14" s="101">
        <f t="shared" si="0"/>
        <v>0</v>
      </c>
      <c r="M14" s="98">
        <v>1.2</v>
      </c>
      <c r="N14" s="100"/>
      <c r="O14" s="101">
        <f t="shared" si="5"/>
        <v>0</v>
      </c>
      <c r="P14" s="98">
        <v>1.3</v>
      </c>
      <c r="Q14" s="100"/>
      <c r="R14" s="101">
        <f t="shared" si="6"/>
        <v>0</v>
      </c>
      <c r="S14" s="98">
        <v>1.1000000000000001</v>
      </c>
      <c r="T14" s="100"/>
      <c r="U14" s="101">
        <f t="shared" si="1"/>
        <v>0</v>
      </c>
      <c r="V14" s="98">
        <v>1.2</v>
      </c>
      <c r="W14" s="100"/>
      <c r="X14" s="101">
        <f t="shared" si="2"/>
        <v>0</v>
      </c>
      <c r="Y14" s="127">
        <v>1.2</v>
      </c>
      <c r="Z14" s="125"/>
      <c r="AA14" s="101">
        <f t="shared" si="7"/>
        <v>0</v>
      </c>
      <c r="AB14" s="118">
        <v>1.3</v>
      </c>
      <c r="AC14" s="99"/>
      <c r="AD14" s="101">
        <f t="shared" si="8"/>
        <v>0</v>
      </c>
      <c r="AE14" s="118">
        <v>1.2</v>
      </c>
      <c r="AF14" s="100"/>
      <c r="AG14" s="101">
        <f t="shared" si="9"/>
        <v>0</v>
      </c>
      <c r="AH14" s="118">
        <v>1.3</v>
      </c>
      <c r="AI14" s="100"/>
      <c r="AJ14" s="101">
        <f t="shared" si="10"/>
        <v>0</v>
      </c>
      <c r="AK14" s="118">
        <v>1.2</v>
      </c>
      <c r="AL14" s="100"/>
      <c r="AM14" s="101">
        <f t="shared" si="11"/>
        <v>0</v>
      </c>
      <c r="AN14" s="118">
        <v>1.3</v>
      </c>
      <c r="AO14" s="100"/>
      <c r="AP14" s="101">
        <f t="shared" si="12"/>
        <v>0</v>
      </c>
      <c r="AQ14" s="118">
        <v>1.2</v>
      </c>
      <c r="AR14" s="100"/>
      <c r="AS14" s="101">
        <f t="shared" si="13"/>
        <v>0</v>
      </c>
      <c r="AT14" s="118">
        <v>1.3</v>
      </c>
      <c r="AU14" s="100"/>
      <c r="AV14" s="101">
        <f t="shared" si="14"/>
        <v>0</v>
      </c>
    </row>
    <row r="15" spans="1:48" x14ac:dyDescent="0.25">
      <c r="A15" s="25"/>
      <c r="B15" s="25"/>
      <c r="C15" s="26"/>
      <c r="D15" s="25"/>
      <c r="E15" s="26"/>
      <c r="F15" s="140">
        <f t="shared" si="3"/>
        <v>0</v>
      </c>
      <c r="G15" s="98">
        <v>1.1000000000000001</v>
      </c>
      <c r="H15" s="100"/>
      <c r="I15" s="101">
        <f t="shared" si="4"/>
        <v>0</v>
      </c>
      <c r="J15" s="98">
        <v>1.2</v>
      </c>
      <c r="K15" s="100"/>
      <c r="L15" s="101">
        <f t="shared" si="0"/>
        <v>0</v>
      </c>
      <c r="M15" s="98">
        <v>1.2</v>
      </c>
      <c r="N15" s="100"/>
      <c r="O15" s="101">
        <f t="shared" si="5"/>
        <v>0</v>
      </c>
      <c r="P15" s="98">
        <v>1.3</v>
      </c>
      <c r="Q15" s="100"/>
      <c r="R15" s="101">
        <f t="shared" si="6"/>
        <v>0</v>
      </c>
      <c r="S15" s="98">
        <v>1.1000000000000001</v>
      </c>
      <c r="T15" s="100"/>
      <c r="U15" s="101">
        <f t="shared" si="1"/>
        <v>0</v>
      </c>
      <c r="V15" s="98">
        <v>1.2</v>
      </c>
      <c r="W15" s="100"/>
      <c r="X15" s="101">
        <f t="shared" si="2"/>
        <v>0</v>
      </c>
      <c r="Y15" s="127">
        <v>1.2</v>
      </c>
      <c r="Z15" s="125"/>
      <c r="AA15" s="101">
        <f t="shared" si="7"/>
        <v>0</v>
      </c>
      <c r="AB15" s="118">
        <v>1.3</v>
      </c>
      <c r="AC15" s="99"/>
      <c r="AD15" s="101">
        <f t="shared" si="8"/>
        <v>0</v>
      </c>
      <c r="AE15" s="118">
        <v>1.2</v>
      </c>
      <c r="AF15" s="100"/>
      <c r="AG15" s="101">
        <f t="shared" si="9"/>
        <v>0</v>
      </c>
      <c r="AH15" s="118">
        <v>1.3</v>
      </c>
      <c r="AI15" s="100"/>
      <c r="AJ15" s="101">
        <f t="shared" si="10"/>
        <v>0</v>
      </c>
      <c r="AK15" s="118">
        <v>1.2</v>
      </c>
      <c r="AL15" s="100"/>
      <c r="AM15" s="101">
        <f t="shared" si="11"/>
        <v>0</v>
      </c>
      <c r="AN15" s="118">
        <v>1.3</v>
      </c>
      <c r="AO15" s="100"/>
      <c r="AP15" s="101">
        <f t="shared" si="12"/>
        <v>0</v>
      </c>
      <c r="AQ15" s="118">
        <v>1.2</v>
      </c>
      <c r="AR15" s="100"/>
      <c r="AS15" s="101">
        <f t="shared" si="13"/>
        <v>0</v>
      </c>
      <c r="AT15" s="118">
        <v>1.3</v>
      </c>
      <c r="AU15" s="100"/>
      <c r="AV15" s="101">
        <f t="shared" si="14"/>
        <v>0</v>
      </c>
    </row>
    <row r="16" spans="1:48" x14ac:dyDescent="0.25">
      <c r="A16" s="25"/>
      <c r="B16" s="25"/>
      <c r="C16" s="26"/>
      <c r="D16" s="25"/>
      <c r="E16" s="26"/>
      <c r="F16" s="140">
        <f t="shared" si="3"/>
        <v>0</v>
      </c>
      <c r="G16" s="98">
        <v>1.1000000000000001</v>
      </c>
      <c r="H16" s="100"/>
      <c r="I16" s="101">
        <f t="shared" si="4"/>
        <v>0</v>
      </c>
      <c r="J16" s="98">
        <v>1.2</v>
      </c>
      <c r="K16" s="100"/>
      <c r="L16" s="101">
        <f t="shared" si="0"/>
        <v>0</v>
      </c>
      <c r="M16" s="98">
        <v>1.2</v>
      </c>
      <c r="N16" s="100"/>
      <c r="O16" s="101">
        <f t="shared" si="5"/>
        <v>0</v>
      </c>
      <c r="P16" s="98">
        <v>1.3</v>
      </c>
      <c r="Q16" s="100"/>
      <c r="R16" s="101">
        <f t="shared" si="6"/>
        <v>0</v>
      </c>
      <c r="S16" s="98">
        <v>1.1000000000000001</v>
      </c>
      <c r="T16" s="100"/>
      <c r="U16" s="101">
        <f t="shared" si="1"/>
        <v>0</v>
      </c>
      <c r="V16" s="98">
        <v>1.2</v>
      </c>
      <c r="W16" s="100"/>
      <c r="X16" s="101">
        <f t="shared" si="2"/>
        <v>0</v>
      </c>
      <c r="Y16" s="127">
        <v>1.2</v>
      </c>
      <c r="Z16" s="125"/>
      <c r="AA16" s="101">
        <f t="shared" si="7"/>
        <v>0</v>
      </c>
      <c r="AB16" s="118">
        <v>1.3</v>
      </c>
      <c r="AC16" s="99"/>
      <c r="AD16" s="101">
        <f t="shared" si="8"/>
        <v>0</v>
      </c>
      <c r="AE16" s="118">
        <v>1.2</v>
      </c>
      <c r="AF16" s="100"/>
      <c r="AG16" s="101">
        <f t="shared" si="9"/>
        <v>0</v>
      </c>
      <c r="AH16" s="118">
        <v>1.3</v>
      </c>
      <c r="AI16" s="100"/>
      <c r="AJ16" s="101">
        <f t="shared" si="10"/>
        <v>0</v>
      </c>
      <c r="AK16" s="118">
        <v>1.2</v>
      </c>
      <c r="AL16" s="100"/>
      <c r="AM16" s="101">
        <f t="shared" si="11"/>
        <v>0</v>
      </c>
      <c r="AN16" s="118">
        <v>1.3</v>
      </c>
      <c r="AO16" s="100"/>
      <c r="AP16" s="101">
        <f t="shared" si="12"/>
        <v>0</v>
      </c>
      <c r="AQ16" s="118">
        <v>1.2</v>
      </c>
      <c r="AR16" s="100"/>
      <c r="AS16" s="101">
        <f t="shared" si="13"/>
        <v>0</v>
      </c>
      <c r="AT16" s="118">
        <v>1.3</v>
      </c>
      <c r="AU16" s="100"/>
      <c r="AV16" s="101">
        <f t="shared" si="14"/>
        <v>0</v>
      </c>
    </row>
    <row r="17" spans="1:48" x14ac:dyDescent="0.25">
      <c r="A17" s="25"/>
      <c r="B17" s="25"/>
      <c r="C17" s="26"/>
      <c r="D17" s="25"/>
      <c r="E17" s="26"/>
      <c r="F17" s="140">
        <f t="shared" si="3"/>
        <v>0</v>
      </c>
      <c r="G17" s="98">
        <v>1.1000000000000001</v>
      </c>
      <c r="H17" s="100"/>
      <c r="I17" s="101">
        <f t="shared" si="4"/>
        <v>0</v>
      </c>
      <c r="J17" s="98">
        <v>1.2</v>
      </c>
      <c r="K17" s="100"/>
      <c r="L17" s="101">
        <f t="shared" si="0"/>
        <v>0</v>
      </c>
      <c r="M17" s="98">
        <v>1.2</v>
      </c>
      <c r="N17" s="100"/>
      <c r="O17" s="101">
        <f t="shared" si="5"/>
        <v>0</v>
      </c>
      <c r="P17" s="98">
        <v>1.3</v>
      </c>
      <c r="Q17" s="100"/>
      <c r="R17" s="101">
        <f t="shared" si="6"/>
        <v>0</v>
      </c>
      <c r="S17" s="98">
        <v>1.1000000000000001</v>
      </c>
      <c r="T17" s="100"/>
      <c r="U17" s="101">
        <f t="shared" si="1"/>
        <v>0</v>
      </c>
      <c r="V17" s="98">
        <v>1.2</v>
      </c>
      <c r="W17" s="100"/>
      <c r="X17" s="101">
        <f t="shared" si="2"/>
        <v>0</v>
      </c>
      <c r="Y17" s="127">
        <v>1.2</v>
      </c>
      <c r="Z17" s="125"/>
      <c r="AA17" s="101">
        <f t="shared" si="7"/>
        <v>0</v>
      </c>
      <c r="AB17" s="118">
        <v>1.3</v>
      </c>
      <c r="AC17" s="99"/>
      <c r="AD17" s="101">
        <f t="shared" si="8"/>
        <v>0</v>
      </c>
      <c r="AE17" s="118">
        <v>1.2</v>
      </c>
      <c r="AF17" s="100"/>
      <c r="AG17" s="101">
        <f t="shared" si="9"/>
        <v>0</v>
      </c>
      <c r="AH17" s="118">
        <v>1.3</v>
      </c>
      <c r="AI17" s="100"/>
      <c r="AJ17" s="101">
        <f t="shared" si="10"/>
        <v>0</v>
      </c>
      <c r="AK17" s="118">
        <v>1.2</v>
      </c>
      <c r="AL17" s="100"/>
      <c r="AM17" s="101">
        <f t="shared" si="11"/>
        <v>0</v>
      </c>
      <c r="AN17" s="118">
        <v>1.3</v>
      </c>
      <c r="AO17" s="100"/>
      <c r="AP17" s="101">
        <f t="shared" si="12"/>
        <v>0</v>
      </c>
      <c r="AQ17" s="118">
        <v>1.2</v>
      </c>
      <c r="AR17" s="100"/>
      <c r="AS17" s="101">
        <f t="shared" si="13"/>
        <v>0</v>
      </c>
      <c r="AT17" s="118">
        <v>1.3</v>
      </c>
      <c r="AU17" s="100"/>
      <c r="AV17" s="101">
        <f t="shared" si="14"/>
        <v>0</v>
      </c>
    </row>
    <row r="18" spans="1:48" x14ac:dyDescent="0.25">
      <c r="A18" s="25"/>
      <c r="B18" s="25"/>
      <c r="C18" s="25"/>
      <c r="D18" s="25"/>
      <c r="E18" s="26"/>
      <c r="F18" s="140">
        <f t="shared" si="3"/>
        <v>0</v>
      </c>
      <c r="G18" s="98">
        <v>1.1000000000000001</v>
      </c>
      <c r="H18" s="100"/>
      <c r="I18" s="101">
        <f t="shared" si="4"/>
        <v>0</v>
      </c>
      <c r="J18" s="98">
        <v>1.2</v>
      </c>
      <c r="K18" s="100"/>
      <c r="L18" s="101">
        <f t="shared" si="0"/>
        <v>0</v>
      </c>
      <c r="M18" s="98">
        <v>1.2</v>
      </c>
      <c r="N18" s="100"/>
      <c r="O18" s="101">
        <f t="shared" si="5"/>
        <v>0</v>
      </c>
      <c r="P18" s="98">
        <v>1.3</v>
      </c>
      <c r="Q18" s="100"/>
      <c r="R18" s="101">
        <f t="shared" si="6"/>
        <v>0</v>
      </c>
      <c r="S18" s="98">
        <v>1.1000000000000001</v>
      </c>
      <c r="T18" s="100"/>
      <c r="U18" s="101">
        <f t="shared" si="1"/>
        <v>0</v>
      </c>
      <c r="V18" s="98">
        <v>1.2</v>
      </c>
      <c r="W18" s="100"/>
      <c r="X18" s="101">
        <f t="shared" si="2"/>
        <v>0</v>
      </c>
      <c r="Y18" s="127">
        <v>1.2</v>
      </c>
      <c r="Z18" s="125"/>
      <c r="AA18" s="101">
        <f t="shared" si="7"/>
        <v>0</v>
      </c>
      <c r="AB18" s="118">
        <v>1.3</v>
      </c>
      <c r="AC18" s="99"/>
      <c r="AD18" s="101">
        <f t="shared" si="8"/>
        <v>0</v>
      </c>
      <c r="AE18" s="118">
        <v>1.2</v>
      </c>
      <c r="AF18" s="100"/>
      <c r="AG18" s="101">
        <f t="shared" si="9"/>
        <v>0</v>
      </c>
      <c r="AH18" s="118">
        <v>1.3</v>
      </c>
      <c r="AI18" s="100"/>
      <c r="AJ18" s="101">
        <f t="shared" si="10"/>
        <v>0</v>
      </c>
      <c r="AK18" s="118">
        <v>1.2</v>
      </c>
      <c r="AL18" s="100"/>
      <c r="AM18" s="101">
        <f t="shared" si="11"/>
        <v>0</v>
      </c>
      <c r="AN18" s="118">
        <v>1.3</v>
      </c>
      <c r="AO18" s="100"/>
      <c r="AP18" s="101">
        <f t="shared" si="12"/>
        <v>0</v>
      </c>
      <c r="AQ18" s="118">
        <v>1.2</v>
      </c>
      <c r="AR18" s="100"/>
      <c r="AS18" s="101">
        <f t="shared" si="13"/>
        <v>0</v>
      </c>
      <c r="AT18" s="118">
        <v>1.3</v>
      </c>
      <c r="AU18" s="100"/>
      <c r="AV18" s="101">
        <f t="shared" si="14"/>
        <v>0</v>
      </c>
    </row>
    <row r="19" spans="1:48" x14ac:dyDescent="0.25">
      <c r="A19" s="25"/>
      <c r="B19" s="25"/>
      <c r="C19" s="25"/>
      <c r="D19" s="25"/>
      <c r="E19" s="26"/>
      <c r="F19" s="140">
        <f t="shared" si="3"/>
        <v>0</v>
      </c>
      <c r="G19" s="98">
        <v>1.1000000000000001</v>
      </c>
      <c r="H19" s="100"/>
      <c r="I19" s="101">
        <f t="shared" si="4"/>
        <v>0</v>
      </c>
      <c r="J19" s="98">
        <v>1.2</v>
      </c>
      <c r="K19" s="100"/>
      <c r="L19" s="101">
        <f t="shared" si="0"/>
        <v>0</v>
      </c>
      <c r="M19" s="98">
        <v>1.2</v>
      </c>
      <c r="N19" s="100"/>
      <c r="O19" s="101">
        <f t="shared" si="5"/>
        <v>0</v>
      </c>
      <c r="P19" s="98">
        <v>1.3</v>
      </c>
      <c r="Q19" s="100"/>
      <c r="R19" s="101">
        <f t="shared" si="6"/>
        <v>0</v>
      </c>
      <c r="S19" s="98">
        <v>1.1000000000000001</v>
      </c>
      <c r="T19" s="100"/>
      <c r="U19" s="101">
        <f t="shared" si="1"/>
        <v>0</v>
      </c>
      <c r="V19" s="98">
        <v>1.2</v>
      </c>
      <c r="W19" s="100"/>
      <c r="X19" s="101">
        <f t="shared" si="2"/>
        <v>0</v>
      </c>
      <c r="Y19" s="127">
        <v>1.2</v>
      </c>
      <c r="Z19" s="125"/>
      <c r="AA19" s="101">
        <f t="shared" si="7"/>
        <v>0</v>
      </c>
      <c r="AB19" s="118">
        <v>1.3</v>
      </c>
      <c r="AC19" s="99"/>
      <c r="AD19" s="101">
        <f t="shared" si="8"/>
        <v>0</v>
      </c>
      <c r="AE19" s="118">
        <v>1.2</v>
      </c>
      <c r="AF19" s="100"/>
      <c r="AG19" s="101">
        <f t="shared" si="9"/>
        <v>0</v>
      </c>
      <c r="AH19" s="118">
        <v>1.3</v>
      </c>
      <c r="AI19" s="100"/>
      <c r="AJ19" s="101">
        <f t="shared" si="10"/>
        <v>0</v>
      </c>
      <c r="AK19" s="118">
        <v>1.2</v>
      </c>
      <c r="AL19" s="100"/>
      <c r="AM19" s="101">
        <f t="shared" si="11"/>
        <v>0</v>
      </c>
      <c r="AN19" s="118">
        <v>1.3</v>
      </c>
      <c r="AO19" s="100"/>
      <c r="AP19" s="101">
        <f t="shared" si="12"/>
        <v>0</v>
      </c>
      <c r="AQ19" s="118">
        <v>1.2</v>
      </c>
      <c r="AR19" s="100"/>
      <c r="AS19" s="101">
        <f t="shared" si="13"/>
        <v>0</v>
      </c>
      <c r="AT19" s="118">
        <v>1.3</v>
      </c>
      <c r="AU19" s="100"/>
      <c r="AV19" s="101">
        <f t="shared" si="14"/>
        <v>0</v>
      </c>
    </row>
    <row r="20" spans="1:48" x14ac:dyDescent="0.25">
      <c r="A20" s="25"/>
      <c r="B20" s="25"/>
      <c r="C20" s="25"/>
      <c r="D20" s="25"/>
      <c r="E20" s="26"/>
      <c r="F20" s="140">
        <f t="shared" si="3"/>
        <v>0</v>
      </c>
      <c r="G20" s="98">
        <v>1.1000000000000001</v>
      </c>
      <c r="H20" s="100"/>
      <c r="I20" s="101">
        <f t="shared" si="4"/>
        <v>0</v>
      </c>
      <c r="J20" s="98">
        <v>1.2</v>
      </c>
      <c r="K20" s="100"/>
      <c r="L20" s="101">
        <f t="shared" si="0"/>
        <v>0</v>
      </c>
      <c r="M20" s="98">
        <v>1.2</v>
      </c>
      <c r="N20" s="100"/>
      <c r="O20" s="101">
        <f t="shared" si="5"/>
        <v>0</v>
      </c>
      <c r="P20" s="98">
        <v>1.3</v>
      </c>
      <c r="Q20" s="100"/>
      <c r="R20" s="101">
        <f t="shared" si="6"/>
        <v>0</v>
      </c>
      <c r="S20" s="98">
        <v>1.1000000000000001</v>
      </c>
      <c r="T20" s="100"/>
      <c r="U20" s="101">
        <f t="shared" si="1"/>
        <v>0</v>
      </c>
      <c r="V20" s="98">
        <v>1.2</v>
      </c>
      <c r="W20" s="100"/>
      <c r="X20" s="101">
        <f t="shared" si="2"/>
        <v>0</v>
      </c>
      <c r="Y20" s="127">
        <v>1.2</v>
      </c>
      <c r="Z20" s="125"/>
      <c r="AA20" s="101">
        <f t="shared" si="7"/>
        <v>0</v>
      </c>
      <c r="AB20" s="118">
        <v>1.3</v>
      </c>
      <c r="AC20" s="99"/>
      <c r="AD20" s="101">
        <f t="shared" si="8"/>
        <v>0</v>
      </c>
      <c r="AE20" s="118">
        <v>1.2</v>
      </c>
      <c r="AF20" s="100"/>
      <c r="AG20" s="101">
        <f t="shared" si="9"/>
        <v>0</v>
      </c>
      <c r="AH20" s="118">
        <v>1.3</v>
      </c>
      <c r="AI20" s="100"/>
      <c r="AJ20" s="101">
        <f t="shared" si="10"/>
        <v>0</v>
      </c>
      <c r="AK20" s="118">
        <v>1.2</v>
      </c>
      <c r="AL20" s="100"/>
      <c r="AM20" s="101">
        <f t="shared" si="11"/>
        <v>0</v>
      </c>
      <c r="AN20" s="118">
        <v>1.3</v>
      </c>
      <c r="AO20" s="100"/>
      <c r="AP20" s="101">
        <f t="shared" si="12"/>
        <v>0</v>
      </c>
      <c r="AQ20" s="118">
        <v>1.2</v>
      </c>
      <c r="AR20" s="100"/>
      <c r="AS20" s="101">
        <f t="shared" si="13"/>
        <v>0</v>
      </c>
      <c r="AT20" s="118">
        <v>1.3</v>
      </c>
      <c r="AU20" s="100"/>
      <c r="AV20" s="101">
        <f t="shared" si="14"/>
        <v>0</v>
      </c>
    </row>
    <row r="21" spans="1:48" s="1" customFormat="1" ht="13.5" thickBot="1" x14ac:dyDescent="0.25">
      <c r="A21" s="25"/>
      <c r="B21" s="25"/>
      <c r="C21" s="25"/>
      <c r="D21" s="25"/>
      <c r="E21" s="26"/>
      <c r="F21" s="141">
        <f t="shared" si="3"/>
        <v>0</v>
      </c>
      <c r="G21" s="120">
        <v>1.1000000000000001</v>
      </c>
      <c r="H21" s="122"/>
      <c r="I21" s="105">
        <f t="shared" si="4"/>
        <v>0</v>
      </c>
      <c r="J21" s="120">
        <v>1.2</v>
      </c>
      <c r="K21" s="122"/>
      <c r="L21" s="105">
        <f t="shared" si="0"/>
        <v>0</v>
      </c>
      <c r="M21" s="120">
        <v>1.2</v>
      </c>
      <c r="N21" s="122"/>
      <c r="O21" s="105">
        <f t="shared" si="5"/>
        <v>0</v>
      </c>
      <c r="P21" s="120">
        <v>1.3</v>
      </c>
      <c r="Q21" s="122"/>
      <c r="R21" s="105">
        <f t="shared" si="6"/>
        <v>0</v>
      </c>
      <c r="S21" s="120">
        <v>1.1000000000000001</v>
      </c>
      <c r="T21" s="122"/>
      <c r="U21" s="105">
        <f t="shared" si="1"/>
        <v>0</v>
      </c>
      <c r="V21" s="120">
        <v>1.2</v>
      </c>
      <c r="W21" s="122"/>
      <c r="X21" s="105">
        <f t="shared" si="2"/>
        <v>0</v>
      </c>
      <c r="Y21" s="128">
        <v>1.2</v>
      </c>
      <c r="Z21" s="126"/>
      <c r="AA21" s="105">
        <f t="shared" si="7"/>
        <v>0</v>
      </c>
      <c r="AB21" s="123">
        <v>1.3</v>
      </c>
      <c r="AC21" s="121"/>
      <c r="AD21" s="105">
        <f t="shared" si="8"/>
        <v>0</v>
      </c>
      <c r="AE21" s="123">
        <v>1.2</v>
      </c>
      <c r="AF21" s="122"/>
      <c r="AG21" s="105">
        <f t="shared" si="9"/>
        <v>0</v>
      </c>
      <c r="AH21" s="123">
        <v>1.3</v>
      </c>
      <c r="AI21" s="122"/>
      <c r="AJ21" s="105">
        <f t="shared" si="10"/>
        <v>0</v>
      </c>
      <c r="AK21" s="123">
        <v>1.2</v>
      </c>
      <c r="AL21" s="122"/>
      <c r="AM21" s="105">
        <f t="shared" si="11"/>
        <v>0</v>
      </c>
      <c r="AN21" s="123">
        <v>1.3</v>
      </c>
      <c r="AO21" s="122"/>
      <c r="AP21" s="105">
        <f t="shared" si="12"/>
        <v>0</v>
      </c>
      <c r="AQ21" s="123">
        <v>1.2</v>
      </c>
      <c r="AR21" s="122"/>
      <c r="AS21" s="105">
        <f t="shared" si="13"/>
        <v>0</v>
      </c>
      <c r="AT21" s="123">
        <v>1.3</v>
      </c>
      <c r="AU21" s="122"/>
      <c r="AV21" s="105">
        <f t="shared" si="14"/>
        <v>0</v>
      </c>
    </row>
    <row r="22" spans="1:48" s="1" customFormat="1" x14ac:dyDescent="0.25">
      <c r="A22" s="35"/>
      <c r="B22" s="35"/>
      <c r="C22" s="35"/>
      <c r="D22" s="35"/>
      <c r="E22" s="35"/>
      <c r="F22" s="47"/>
      <c r="G22" s="47"/>
      <c r="H22" s="95"/>
      <c r="I22" s="95"/>
      <c r="J22" s="47"/>
      <c r="K22" s="95"/>
      <c r="L22" s="95"/>
      <c r="M22" s="47"/>
      <c r="N22" s="95"/>
      <c r="O22" s="95"/>
      <c r="P22" s="47"/>
      <c r="Q22" s="95"/>
      <c r="R22" s="95"/>
      <c r="S22" s="47"/>
      <c r="T22" s="95"/>
      <c r="U22" s="95"/>
      <c r="V22" s="47"/>
      <c r="W22" s="95"/>
      <c r="X22" s="95"/>
      <c r="Y22" s="40"/>
      <c r="Z22" s="95"/>
      <c r="AA22" s="95"/>
      <c r="AB22" s="47"/>
      <c r="AC22" s="95"/>
      <c r="AD22" s="95"/>
      <c r="AE22" s="47"/>
      <c r="AF22" s="95"/>
      <c r="AG22" s="47"/>
      <c r="AH22" s="47"/>
      <c r="AI22" s="95"/>
      <c r="AJ22" s="47"/>
      <c r="AK22" s="47"/>
      <c r="AL22" s="95"/>
      <c r="AM22" s="47"/>
      <c r="AN22" s="47"/>
      <c r="AO22" s="95"/>
      <c r="AP22" s="47"/>
      <c r="AQ22" s="47"/>
      <c r="AR22" s="95"/>
      <c r="AS22" s="47"/>
      <c r="AT22" s="47"/>
      <c r="AU22" s="95"/>
      <c r="AV22" s="47"/>
    </row>
    <row r="23" spans="1:48" ht="16.5" thickBot="1" x14ac:dyDescent="0.3">
      <c r="A23" s="1"/>
      <c r="B23" s="1"/>
      <c r="C23" s="1"/>
      <c r="D23" s="1"/>
      <c r="E23" s="1"/>
    </row>
    <row r="24" spans="1:48" ht="24" thickBot="1" x14ac:dyDescent="0.3">
      <c r="G24" s="208" t="s">
        <v>279</v>
      </c>
      <c r="H24" s="209"/>
      <c r="I24" s="202"/>
      <c r="J24" s="202"/>
      <c r="K24" s="202"/>
      <c r="L24" s="203"/>
      <c r="M24" s="208" t="s">
        <v>281</v>
      </c>
      <c r="N24" s="209"/>
      <c r="O24" s="202"/>
      <c r="P24" s="202"/>
      <c r="Q24" s="202"/>
      <c r="R24" s="203"/>
      <c r="S24" s="208" t="s">
        <v>280</v>
      </c>
      <c r="T24" s="209"/>
      <c r="U24" s="202"/>
      <c r="V24" s="202"/>
      <c r="W24" s="202"/>
      <c r="X24" s="203"/>
      <c r="Y24" s="210" t="s">
        <v>1</v>
      </c>
      <c r="Z24" s="211"/>
      <c r="AA24" s="211"/>
      <c r="AB24" s="211"/>
      <c r="AC24" s="211"/>
      <c r="AD24" s="212"/>
      <c r="AE24" s="200" t="s">
        <v>347</v>
      </c>
      <c r="AF24" s="201"/>
      <c r="AG24" s="202"/>
      <c r="AH24" s="202"/>
      <c r="AI24" s="202"/>
      <c r="AJ24" s="203"/>
      <c r="AK24" s="200" t="s">
        <v>282</v>
      </c>
      <c r="AL24" s="201"/>
      <c r="AM24" s="202"/>
      <c r="AN24" s="202"/>
      <c r="AO24" s="202"/>
      <c r="AP24" s="203"/>
      <c r="AQ24" s="200" t="s">
        <v>53</v>
      </c>
      <c r="AR24" s="201"/>
      <c r="AS24" s="202"/>
      <c r="AT24" s="202"/>
      <c r="AU24" s="202"/>
      <c r="AV24" s="203"/>
    </row>
    <row r="25" spans="1:48" ht="47.25" x14ac:dyDescent="0.25">
      <c r="A25" s="213" t="s">
        <v>54</v>
      </c>
      <c r="B25" s="214"/>
      <c r="C25" s="214"/>
      <c r="D25" s="214"/>
      <c r="E25" s="214"/>
      <c r="F25" s="142" t="s">
        <v>4</v>
      </c>
      <c r="G25" s="13" t="s">
        <v>51</v>
      </c>
      <c r="H25" s="16" t="s">
        <v>52</v>
      </c>
      <c r="I25" s="15" t="s">
        <v>9</v>
      </c>
      <c r="J25" s="13" t="s">
        <v>51</v>
      </c>
      <c r="K25" s="16" t="s">
        <v>52</v>
      </c>
      <c r="L25" s="15" t="s">
        <v>9</v>
      </c>
      <c r="M25" s="13" t="s">
        <v>51</v>
      </c>
      <c r="N25" s="16" t="s">
        <v>52</v>
      </c>
      <c r="O25" s="15" t="s">
        <v>9</v>
      </c>
      <c r="P25" s="13" t="s">
        <v>51</v>
      </c>
      <c r="Q25" s="16" t="s">
        <v>52</v>
      </c>
      <c r="R25" s="15" t="s">
        <v>9</v>
      </c>
      <c r="S25" s="13" t="s">
        <v>51</v>
      </c>
      <c r="T25" s="16" t="s">
        <v>52</v>
      </c>
      <c r="U25" s="15" t="s">
        <v>9</v>
      </c>
      <c r="V25" s="13" t="s">
        <v>51</v>
      </c>
      <c r="W25" s="16" t="s">
        <v>52</v>
      </c>
      <c r="X25" s="15" t="s">
        <v>9</v>
      </c>
      <c r="Y25" s="74" t="s">
        <v>51</v>
      </c>
      <c r="Z25" s="70" t="s">
        <v>52</v>
      </c>
      <c r="AA25" s="12" t="s">
        <v>9</v>
      </c>
      <c r="AB25" s="74" t="s">
        <v>51</v>
      </c>
      <c r="AC25" s="70" t="s">
        <v>52</v>
      </c>
      <c r="AD25" s="12" t="s">
        <v>9</v>
      </c>
      <c r="AE25" s="37" t="s">
        <v>51</v>
      </c>
      <c r="AF25" s="80" t="s">
        <v>52</v>
      </c>
      <c r="AG25" s="12" t="s">
        <v>9</v>
      </c>
      <c r="AH25" s="37" t="s">
        <v>51</v>
      </c>
      <c r="AI25" s="80" t="s">
        <v>52</v>
      </c>
      <c r="AJ25" s="12" t="s">
        <v>9</v>
      </c>
      <c r="AK25" s="37" t="s">
        <v>51</v>
      </c>
      <c r="AL25" s="80" t="s">
        <v>52</v>
      </c>
      <c r="AM25" s="12" t="s">
        <v>9</v>
      </c>
      <c r="AN25" s="37" t="s">
        <v>51</v>
      </c>
      <c r="AO25" s="80" t="s">
        <v>52</v>
      </c>
      <c r="AP25" s="12" t="s">
        <v>9</v>
      </c>
      <c r="AQ25" s="37" t="s">
        <v>51</v>
      </c>
      <c r="AR25" s="80" t="s">
        <v>52</v>
      </c>
      <c r="AS25" s="12" t="s">
        <v>9</v>
      </c>
      <c r="AT25" s="37" t="s">
        <v>51</v>
      </c>
      <c r="AU25" s="80" t="s">
        <v>52</v>
      </c>
      <c r="AV25" s="12" t="s">
        <v>9</v>
      </c>
    </row>
    <row r="26" spans="1:48" s="17" customFormat="1" x14ac:dyDescent="0.25">
      <c r="A26" s="18" t="s">
        <v>11</v>
      </c>
      <c r="B26" s="18" t="s">
        <v>12</v>
      </c>
      <c r="C26" s="18" t="s">
        <v>13</v>
      </c>
      <c r="D26" s="18" t="s">
        <v>14</v>
      </c>
      <c r="E26" s="45" t="s">
        <v>61</v>
      </c>
      <c r="F26" s="44"/>
      <c r="G26" s="81"/>
      <c r="H26" s="85"/>
      <c r="I26" s="44"/>
      <c r="J26" s="81"/>
      <c r="K26" s="85"/>
      <c r="L26" s="44"/>
      <c r="M26" s="81"/>
      <c r="N26" s="85"/>
      <c r="O26" s="44"/>
      <c r="P26" s="81"/>
      <c r="Q26" s="85"/>
      <c r="R26" s="44"/>
      <c r="S26" s="81"/>
      <c r="T26" s="85"/>
      <c r="U26" s="44"/>
      <c r="V26" s="81"/>
      <c r="W26" s="85"/>
      <c r="X26" s="44"/>
      <c r="Y26" s="81"/>
      <c r="Z26" s="85"/>
      <c r="AA26" s="44"/>
      <c r="AB26" s="81"/>
      <c r="AC26" s="85"/>
      <c r="AD26" s="44"/>
      <c r="AE26" s="81"/>
      <c r="AF26" s="85"/>
      <c r="AG26" s="44"/>
      <c r="AH26" s="81"/>
      <c r="AI26" s="85"/>
      <c r="AJ26" s="44"/>
      <c r="AK26" s="81"/>
      <c r="AL26" s="85"/>
      <c r="AM26" s="44"/>
      <c r="AN26" s="81"/>
      <c r="AO26" s="85"/>
      <c r="AP26" s="44"/>
      <c r="AQ26" s="81"/>
      <c r="AR26" s="85"/>
      <c r="AS26" s="44"/>
      <c r="AT26" s="81"/>
      <c r="AU26" s="85"/>
      <c r="AV26" s="44"/>
    </row>
    <row r="27" spans="1:48" x14ac:dyDescent="0.25">
      <c r="A27" s="25" t="s">
        <v>226</v>
      </c>
      <c r="B27" s="25" t="s">
        <v>227</v>
      </c>
      <c r="C27" s="25" t="s">
        <v>228</v>
      </c>
      <c r="D27" s="25" t="s">
        <v>229</v>
      </c>
      <c r="E27" s="46"/>
      <c r="F27" s="140">
        <f>IF(N(H27)&gt;=N(K27), I27, L27)+IF(N(N27)&gt;=N(Q27), O27, R27)</f>
        <v>38</v>
      </c>
      <c r="G27" s="98">
        <v>2.1</v>
      </c>
      <c r="H27" s="130">
        <v>62.692</v>
      </c>
      <c r="I27" s="101">
        <f>IF(H27&lt;60,0,21-_xlfn.RANK.EQ(H27,$H$27:$H$34,0))</f>
        <v>20</v>
      </c>
      <c r="J27" s="98">
        <v>2.2000000000000002</v>
      </c>
      <c r="K27" s="100"/>
      <c r="L27" s="101">
        <f>IF(K27&lt;60,0,21-_xlfn.RANK.EQ(K27,$K$27:$K$34,0))</f>
        <v>0</v>
      </c>
      <c r="M27" s="98">
        <v>2.2000000000000002</v>
      </c>
      <c r="N27" s="100">
        <v>68.593999999999994</v>
      </c>
      <c r="O27" s="101">
        <f>IF(N27&lt;60,0,21-_xlfn.RANK.EQ(N27,$N$27:$N$34,0))</f>
        <v>18</v>
      </c>
      <c r="P27" s="98">
        <v>2.2999999999999998</v>
      </c>
      <c r="Q27" s="100"/>
      <c r="R27" s="101">
        <f>IF(Q27&lt;60,0,21-_xlfn.RANK.EQ(Q27,$Q$27:$Q$34,0))</f>
        <v>0</v>
      </c>
      <c r="S27" s="98">
        <v>2.1</v>
      </c>
      <c r="T27" s="100"/>
      <c r="U27" s="101">
        <f t="shared" ref="U27:U34" si="15">IF(T27&lt;60,0,21-_xlfn.RANK.EQ(T27,$T$27:$T$34,0))</f>
        <v>0</v>
      </c>
      <c r="V27" s="98">
        <v>2.2000000000000002</v>
      </c>
      <c r="W27" s="100"/>
      <c r="X27" s="101">
        <f t="shared" ref="X27:X34" si="16">IF(W27&lt;60,0,21-_xlfn.RANK.EQ(W27,$W$27:$W$34,0))</f>
        <v>0</v>
      </c>
      <c r="Y27" s="98">
        <v>2.2000000000000002</v>
      </c>
      <c r="Z27" s="100"/>
      <c r="AA27" s="101">
        <f>IF(Z27&lt;60,0,21-_xlfn.RANK.EQ(Z27,$Z$27:$Z$34,0))</f>
        <v>0</v>
      </c>
      <c r="AB27" s="98">
        <v>2.2999999999999998</v>
      </c>
      <c r="AC27" s="100"/>
      <c r="AD27" s="101">
        <f>IF(AC27&lt;60,0,21-_xlfn.RANK.EQ(AC27,$AC$27:$AC$34,0))</f>
        <v>0</v>
      </c>
      <c r="AE27" s="98">
        <v>2.2000000000000002</v>
      </c>
      <c r="AF27" s="100"/>
      <c r="AG27" s="101">
        <f>IF(AF27&lt;60,0,21-_xlfn.RANK.EQ(AF27,$AF$27:$AF$34,0))</f>
        <v>0</v>
      </c>
      <c r="AH27" s="98">
        <v>2.2999999999999998</v>
      </c>
      <c r="AI27" s="100"/>
      <c r="AJ27" s="101">
        <f>IF(AI27&lt;60,0,21-_xlfn.RANK.EQ(AI27,$AI$27:$AI$34,0))</f>
        <v>0</v>
      </c>
      <c r="AK27" s="98">
        <v>2.2000000000000002</v>
      </c>
      <c r="AL27" s="100"/>
      <c r="AM27" s="101">
        <f>IF(AL27&lt;60,0,21-_xlfn.RANK.EQ(AL27,$AL$27:$AL$34,0))</f>
        <v>0</v>
      </c>
      <c r="AN27" s="98">
        <v>2.2999999999999998</v>
      </c>
      <c r="AO27" s="100"/>
      <c r="AP27" s="101">
        <f>IF(AO27&lt;60,0,21-_xlfn.RANK.EQ(AO27,$AO$27:$AO$34,0))</f>
        <v>0</v>
      </c>
      <c r="AQ27" s="98">
        <v>2.2000000000000002</v>
      </c>
      <c r="AR27" s="100"/>
      <c r="AS27" s="101">
        <f>IF(AR27&lt;60,0,21-_xlfn.RANK.EQ(AR27,$AR$27:$AR$34,0))</f>
        <v>0</v>
      </c>
      <c r="AT27" s="98">
        <v>2.2999999999999998</v>
      </c>
      <c r="AU27" s="100"/>
      <c r="AV27" s="101">
        <f>IF(AU27&lt;60,0,21-_xlfn.RANK.EQ(AU27,$AU$27:$AU$34,0))</f>
        <v>0</v>
      </c>
    </row>
    <row r="28" spans="1:48" x14ac:dyDescent="0.25">
      <c r="A28" s="25" t="s">
        <v>283</v>
      </c>
      <c r="B28" s="25" t="s">
        <v>284</v>
      </c>
      <c r="C28" s="26" t="s">
        <v>285</v>
      </c>
      <c r="D28" s="25" t="s">
        <v>286</v>
      </c>
      <c r="E28" s="46"/>
      <c r="F28" s="140">
        <f t="shared" ref="F28:F33" si="17">IF(N(H28)&gt;=N(K28), I28, L28)+IF(N(N28)&gt;=N(Q28), O28, R28)</f>
        <v>20</v>
      </c>
      <c r="G28" s="98">
        <v>2.1</v>
      </c>
      <c r="H28" s="100"/>
      <c r="I28" s="101">
        <f t="shared" ref="I28:I34" si="18">IF(H28&lt;60,0,21-_xlfn.RANK.EQ(H28,$H$27:$H$34,0))</f>
        <v>0</v>
      </c>
      <c r="J28" s="98">
        <v>2.2000000000000002</v>
      </c>
      <c r="K28" s="100"/>
      <c r="L28" s="101">
        <f t="shared" ref="L28:L34" si="19">IF(K28&lt;60,0,21-_xlfn.RANK.EQ(K28,$K$27:$K$34,0))</f>
        <v>0</v>
      </c>
      <c r="M28" s="98">
        <v>2.2000000000000002</v>
      </c>
      <c r="N28" s="100">
        <v>70.625</v>
      </c>
      <c r="O28" s="101">
        <f t="shared" ref="O28:O34" si="20">IF(N28&lt;60,0,21-_xlfn.RANK.EQ(N28,$N$27:$N$34,0))</f>
        <v>20</v>
      </c>
      <c r="P28" s="98">
        <v>2.2999999999999998</v>
      </c>
      <c r="Q28" s="100"/>
      <c r="R28" s="101">
        <f t="shared" ref="R28:R34" si="21">IF(Q28&lt;60,0,21-_xlfn.RANK.EQ(Q28,$Q$27:$Q$34,0))</f>
        <v>0</v>
      </c>
      <c r="S28" s="98">
        <v>2.1</v>
      </c>
      <c r="T28" s="100"/>
      <c r="U28" s="101">
        <f t="shared" si="15"/>
        <v>0</v>
      </c>
      <c r="V28" s="98">
        <v>2.2000000000000002</v>
      </c>
      <c r="W28" s="100"/>
      <c r="X28" s="101">
        <f t="shared" si="16"/>
        <v>0</v>
      </c>
      <c r="Y28" s="98">
        <v>2.2000000000000002</v>
      </c>
      <c r="Z28" s="100"/>
      <c r="AA28" s="101">
        <f t="shared" ref="AA28:AA34" si="22">IF(Z28&lt;60,0,21-_xlfn.RANK.EQ(Z28,$Z$27:$Z$34,0))</f>
        <v>0</v>
      </c>
      <c r="AB28" s="98">
        <v>2.2999999999999998</v>
      </c>
      <c r="AC28" s="100"/>
      <c r="AD28" s="101">
        <f t="shared" ref="AD28:AD34" si="23">IF(AC28&lt;60,0,21-_xlfn.RANK.EQ(AC28,$AC$27:$AC$34,0))</f>
        <v>0</v>
      </c>
      <c r="AE28" s="98">
        <v>2.2000000000000002</v>
      </c>
      <c r="AF28" s="100"/>
      <c r="AG28" s="101">
        <f t="shared" ref="AG28:AG34" si="24">IF(AF28&lt;60,0,21-_xlfn.RANK.EQ(AF28,$AF$27:$AF$34,0))</f>
        <v>0</v>
      </c>
      <c r="AH28" s="98">
        <v>2.2999999999999998</v>
      </c>
      <c r="AI28" s="100"/>
      <c r="AJ28" s="101">
        <f t="shared" ref="AJ28:AJ34" si="25">IF(AI28&lt;60,0,21-_xlfn.RANK.EQ(AI28,$AI$27:$AI$34,0))</f>
        <v>0</v>
      </c>
      <c r="AK28" s="98">
        <v>2.2000000000000002</v>
      </c>
      <c r="AL28" s="100"/>
      <c r="AM28" s="101">
        <f t="shared" ref="AM28:AM34" si="26">IF(AL28&lt;60,0,21-_xlfn.RANK.EQ(AL28,$AL$27:$AL$34,0))</f>
        <v>0</v>
      </c>
      <c r="AN28" s="98">
        <v>2.2999999999999998</v>
      </c>
      <c r="AO28" s="100"/>
      <c r="AP28" s="101">
        <f t="shared" ref="AP28:AP34" si="27">IF(AO28&lt;60,0,21-_xlfn.RANK.EQ(AO28,$AO$27:$AO$34,0))</f>
        <v>0</v>
      </c>
      <c r="AQ28" s="98">
        <v>2.2000000000000002</v>
      </c>
      <c r="AR28" s="100"/>
      <c r="AS28" s="101">
        <f t="shared" ref="AS28:AS34" si="28">IF(AR28&lt;60,0,21-_xlfn.RANK.EQ(AR28,$AR$27:$AR$34,0))</f>
        <v>0</v>
      </c>
      <c r="AT28" s="98">
        <v>2.2999999999999998</v>
      </c>
      <c r="AU28" s="100"/>
      <c r="AV28" s="101">
        <f t="shared" ref="AV28:AV34" si="29">IF(AU28&lt;60,0,21-_xlfn.RANK.EQ(AU28,$AU$27:$AU$34,0))</f>
        <v>0</v>
      </c>
    </row>
    <row r="29" spans="1:48" x14ac:dyDescent="0.25">
      <c r="A29" s="25" t="s">
        <v>226</v>
      </c>
      <c r="B29" s="25" t="s">
        <v>227</v>
      </c>
      <c r="C29" s="25" t="s">
        <v>228</v>
      </c>
      <c r="D29" s="25" t="s">
        <v>429</v>
      </c>
      <c r="E29" s="46"/>
      <c r="F29" s="140">
        <f t="shared" si="17"/>
        <v>20</v>
      </c>
      <c r="G29" s="98">
        <v>2.1</v>
      </c>
      <c r="H29" s="100"/>
      <c r="I29" s="101">
        <f t="shared" si="18"/>
        <v>0</v>
      </c>
      <c r="J29" s="98">
        <v>2.2000000000000002</v>
      </c>
      <c r="K29" s="100"/>
      <c r="L29" s="101">
        <f t="shared" si="19"/>
        <v>0</v>
      </c>
      <c r="M29" s="98">
        <v>2.2000000000000002</v>
      </c>
      <c r="N29" s="100">
        <v>70.625</v>
      </c>
      <c r="O29" s="101">
        <f t="shared" si="20"/>
        <v>20</v>
      </c>
      <c r="P29" s="98">
        <v>2.2999999999999998</v>
      </c>
      <c r="Q29" s="100"/>
      <c r="R29" s="101">
        <f t="shared" si="21"/>
        <v>0</v>
      </c>
      <c r="S29" s="98">
        <v>2.1</v>
      </c>
      <c r="T29" s="100"/>
      <c r="U29" s="101">
        <f t="shared" si="15"/>
        <v>0</v>
      </c>
      <c r="V29" s="98">
        <v>2.2000000000000002</v>
      </c>
      <c r="W29" s="100"/>
      <c r="X29" s="101">
        <f t="shared" si="16"/>
        <v>0</v>
      </c>
      <c r="Y29" s="98">
        <v>2.2000000000000002</v>
      </c>
      <c r="Z29" s="100"/>
      <c r="AA29" s="101">
        <f t="shared" si="22"/>
        <v>0</v>
      </c>
      <c r="AB29" s="98">
        <v>2.2999999999999998</v>
      </c>
      <c r="AC29" s="100"/>
      <c r="AD29" s="101">
        <f t="shared" si="23"/>
        <v>0</v>
      </c>
      <c r="AE29" s="98">
        <v>2.2000000000000002</v>
      </c>
      <c r="AF29" s="100"/>
      <c r="AG29" s="101">
        <f t="shared" si="24"/>
        <v>0</v>
      </c>
      <c r="AH29" s="98">
        <v>2.2999999999999998</v>
      </c>
      <c r="AI29" s="100"/>
      <c r="AJ29" s="101">
        <f t="shared" si="25"/>
        <v>0</v>
      </c>
      <c r="AK29" s="98">
        <v>2.2000000000000002</v>
      </c>
      <c r="AL29" s="100"/>
      <c r="AM29" s="101">
        <f t="shared" si="26"/>
        <v>0</v>
      </c>
      <c r="AN29" s="98">
        <v>2.2999999999999998</v>
      </c>
      <c r="AO29" s="100"/>
      <c r="AP29" s="101">
        <f t="shared" si="27"/>
        <v>0</v>
      </c>
      <c r="AQ29" s="98">
        <v>2.2000000000000002</v>
      </c>
      <c r="AR29" s="100"/>
      <c r="AS29" s="101">
        <f t="shared" si="28"/>
        <v>0</v>
      </c>
      <c r="AT29" s="98">
        <v>2.2999999999999998</v>
      </c>
      <c r="AU29" s="100"/>
      <c r="AV29" s="101">
        <f t="shared" si="29"/>
        <v>0</v>
      </c>
    </row>
    <row r="30" spans="1:48" x14ac:dyDescent="0.25">
      <c r="A30" s="25"/>
      <c r="B30" s="25"/>
      <c r="C30" s="25"/>
      <c r="D30" s="25"/>
      <c r="E30" s="46"/>
      <c r="F30" s="140">
        <f t="shared" si="17"/>
        <v>0</v>
      </c>
      <c r="G30" s="98">
        <v>2.1</v>
      </c>
      <c r="H30" s="100"/>
      <c r="I30" s="101">
        <f t="shared" si="18"/>
        <v>0</v>
      </c>
      <c r="J30" s="98">
        <v>2.2000000000000002</v>
      </c>
      <c r="K30" s="100"/>
      <c r="L30" s="101">
        <f t="shared" si="19"/>
        <v>0</v>
      </c>
      <c r="M30" s="98">
        <v>2.2000000000000002</v>
      </c>
      <c r="N30" s="100"/>
      <c r="O30" s="101">
        <f t="shared" si="20"/>
        <v>0</v>
      </c>
      <c r="P30" s="98">
        <v>2.2999999999999998</v>
      </c>
      <c r="Q30" s="100"/>
      <c r="R30" s="101">
        <f t="shared" si="21"/>
        <v>0</v>
      </c>
      <c r="S30" s="98">
        <v>2.1</v>
      </c>
      <c r="T30" s="100"/>
      <c r="U30" s="101">
        <f t="shared" si="15"/>
        <v>0</v>
      </c>
      <c r="V30" s="98">
        <v>2.2000000000000002</v>
      </c>
      <c r="W30" s="100"/>
      <c r="X30" s="101">
        <f t="shared" si="16"/>
        <v>0</v>
      </c>
      <c r="Y30" s="98">
        <v>2.2000000000000002</v>
      </c>
      <c r="Z30" s="100"/>
      <c r="AA30" s="101">
        <f t="shared" si="22"/>
        <v>0</v>
      </c>
      <c r="AB30" s="98">
        <v>2.2999999999999998</v>
      </c>
      <c r="AC30" s="100"/>
      <c r="AD30" s="101">
        <f t="shared" si="23"/>
        <v>0</v>
      </c>
      <c r="AE30" s="98">
        <v>2.2000000000000002</v>
      </c>
      <c r="AF30" s="100"/>
      <c r="AG30" s="101">
        <f t="shared" si="24"/>
        <v>0</v>
      </c>
      <c r="AH30" s="98">
        <v>2.2999999999999998</v>
      </c>
      <c r="AI30" s="100"/>
      <c r="AJ30" s="101">
        <f t="shared" si="25"/>
        <v>0</v>
      </c>
      <c r="AK30" s="98">
        <v>2.2000000000000002</v>
      </c>
      <c r="AL30" s="100"/>
      <c r="AM30" s="101">
        <f t="shared" si="26"/>
        <v>0</v>
      </c>
      <c r="AN30" s="98">
        <v>2.2999999999999998</v>
      </c>
      <c r="AO30" s="100"/>
      <c r="AP30" s="101">
        <f t="shared" si="27"/>
        <v>0</v>
      </c>
      <c r="AQ30" s="98">
        <v>2.2000000000000002</v>
      </c>
      <c r="AR30" s="100"/>
      <c r="AS30" s="101">
        <f t="shared" si="28"/>
        <v>0</v>
      </c>
      <c r="AT30" s="98">
        <v>2.2999999999999998</v>
      </c>
      <c r="AU30" s="100"/>
      <c r="AV30" s="101">
        <f t="shared" si="29"/>
        <v>0</v>
      </c>
    </row>
    <row r="31" spans="1:48" x14ac:dyDescent="0.25">
      <c r="A31" s="25"/>
      <c r="B31" s="25"/>
      <c r="C31" s="25"/>
      <c r="D31" s="25"/>
      <c r="E31" s="46"/>
      <c r="F31" s="140">
        <f t="shared" si="17"/>
        <v>0</v>
      </c>
      <c r="G31" s="98">
        <v>2.1</v>
      </c>
      <c r="H31" s="100"/>
      <c r="I31" s="101">
        <f t="shared" si="18"/>
        <v>0</v>
      </c>
      <c r="J31" s="98">
        <v>2.2000000000000002</v>
      </c>
      <c r="K31" s="100"/>
      <c r="L31" s="101">
        <f t="shared" si="19"/>
        <v>0</v>
      </c>
      <c r="M31" s="98">
        <v>2.2000000000000002</v>
      </c>
      <c r="N31" s="100"/>
      <c r="O31" s="101">
        <f t="shared" si="20"/>
        <v>0</v>
      </c>
      <c r="P31" s="98">
        <v>2.2999999999999998</v>
      </c>
      <c r="Q31" s="100"/>
      <c r="R31" s="101">
        <f t="shared" si="21"/>
        <v>0</v>
      </c>
      <c r="S31" s="98">
        <v>2.1</v>
      </c>
      <c r="T31" s="100"/>
      <c r="U31" s="101">
        <f t="shared" si="15"/>
        <v>0</v>
      </c>
      <c r="V31" s="98">
        <v>2.2000000000000002</v>
      </c>
      <c r="W31" s="100"/>
      <c r="X31" s="101">
        <f t="shared" si="16"/>
        <v>0</v>
      </c>
      <c r="Y31" s="98">
        <v>2.2000000000000002</v>
      </c>
      <c r="Z31" s="100"/>
      <c r="AA31" s="101">
        <f t="shared" si="22"/>
        <v>0</v>
      </c>
      <c r="AB31" s="98">
        <v>2.2999999999999998</v>
      </c>
      <c r="AC31" s="100"/>
      <c r="AD31" s="101">
        <f t="shared" si="23"/>
        <v>0</v>
      </c>
      <c r="AE31" s="98">
        <v>2.2000000000000002</v>
      </c>
      <c r="AF31" s="100"/>
      <c r="AG31" s="101">
        <f t="shared" si="24"/>
        <v>0</v>
      </c>
      <c r="AH31" s="98">
        <v>2.2999999999999998</v>
      </c>
      <c r="AI31" s="100"/>
      <c r="AJ31" s="101">
        <f t="shared" si="25"/>
        <v>0</v>
      </c>
      <c r="AK31" s="98">
        <v>2.2000000000000002</v>
      </c>
      <c r="AL31" s="100"/>
      <c r="AM31" s="101">
        <f t="shared" si="26"/>
        <v>0</v>
      </c>
      <c r="AN31" s="98">
        <v>2.2999999999999998</v>
      </c>
      <c r="AO31" s="100"/>
      <c r="AP31" s="101">
        <f t="shared" si="27"/>
        <v>0</v>
      </c>
      <c r="AQ31" s="98">
        <v>2.2000000000000002</v>
      </c>
      <c r="AR31" s="100"/>
      <c r="AS31" s="101">
        <f t="shared" si="28"/>
        <v>0</v>
      </c>
      <c r="AT31" s="98">
        <v>2.2999999999999998</v>
      </c>
      <c r="AU31" s="100"/>
      <c r="AV31" s="101">
        <f t="shared" si="29"/>
        <v>0</v>
      </c>
    </row>
    <row r="32" spans="1:48" x14ac:dyDescent="0.25">
      <c r="A32" s="25"/>
      <c r="B32" s="25"/>
      <c r="C32" s="25"/>
      <c r="D32" s="25"/>
      <c r="E32" s="46"/>
      <c r="F32" s="140">
        <f t="shared" si="17"/>
        <v>0</v>
      </c>
      <c r="G32" s="98">
        <v>2.1</v>
      </c>
      <c r="H32" s="100"/>
      <c r="I32" s="101">
        <f t="shared" si="18"/>
        <v>0</v>
      </c>
      <c r="J32" s="98">
        <v>2.2000000000000002</v>
      </c>
      <c r="K32" s="100"/>
      <c r="L32" s="101">
        <f t="shared" si="19"/>
        <v>0</v>
      </c>
      <c r="M32" s="98">
        <v>2.2000000000000002</v>
      </c>
      <c r="N32" s="100"/>
      <c r="O32" s="101">
        <f t="shared" si="20"/>
        <v>0</v>
      </c>
      <c r="P32" s="98">
        <v>2.2999999999999998</v>
      </c>
      <c r="Q32" s="100"/>
      <c r="R32" s="101">
        <f t="shared" si="21"/>
        <v>0</v>
      </c>
      <c r="S32" s="98">
        <v>2.1</v>
      </c>
      <c r="T32" s="100"/>
      <c r="U32" s="101">
        <f t="shared" si="15"/>
        <v>0</v>
      </c>
      <c r="V32" s="98">
        <v>2.2000000000000002</v>
      </c>
      <c r="W32" s="100"/>
      <c r="X32" s="101">
        <f t="shared" si="16"/>
        <v>0</v>
      </c>
      <c r="Y32" s="98">
        <v>2.2000000000000002</v>
      </c>
      <c r="Z32" s="100"/>
      <c r="AA32" s="101">
        <f t="shared" si="22"/>
        <v>0</v>
      </c>
      <c r="AB32" s="98">
        <v>2.2999999999999998</v>
      </c>
      <c r="AC32" s="100"/>
      <c r="AD32" s="101">
        <f t="shared" si="23"/>
        <v>0</v>
      </c>
      <c r="AE32" s="98">
        <v>2.2000000000000002</v>
      </c>
      <c r="AF32" s="100"/>
      <c r="AG32" s="101">
        <f t="shared" si="24"/>
        <v>0</v>
      </c>
      <c r="AH32" s="98">
        <v>2.2999999999999998</v>
      </c>
      <c r="AI32" s="100"/>
      <c r="AJ32" s="101">
        <f t="shared" si="25"/>
        <v>0</v>
      </c>
      <c r="AK32" s="98">
        <v>2.2000000000000002</v>
      </c>
      <c r="AL32" s="100"/>
      <c r="AM32" s="101">
        <f t="shared" si="26"/>
        <v>0</v>
      </c>
      <c r="AN32" s="98">
        <v>2.2999999999999998</v>
      </c>
      <c r="AO32" s="100"/>
      <c r="AP32" s="101">
        <f t="shared" si="27"/>
        <v>0</v>
      </c>
      <c r="AQ32" s="98">
        <v>2.2000000000000002</v>
      </c>
      <c r="AR32" s="100"/>
      <c r="AS32" s="101">
        <f t="shared" si="28"/>
        <v>0</v>
      </c>
      <c r="AT32" s="98">
        <v>2.2999999999999998</v>
      </c>
      <c r="AU32" s="100"/>
      <c r="AV32" s="101">
        <f t="shared" si="29"/>
        <v>0</v>
      </c>
    </row>
    <row r="33" spans="1:48" x14ac:dyDescent="0.25">
      <c r="A33" s="25"/>
      <c r="B33" s="25"/>
      <c r="C33" s="25"/>
      <c r="D33" s="25"/>
      <c r="E33" s="46"/>
      <c r="F33" s="140">
        <f t="shared" si="17"/>
        <v>0</v>
      </c>
      <c r="G33" s="98">
        <v>2.1</v>
      </c>
      <c r="H33" s="100"/>
      <c r="I33" s="101">
        <f t="shared" si="18"/>
        <v>0</v>
      </c>
      <c r="J33" s="98">
        <v>2.2000000000000002</v>
      </c>
      <c r="K33" s="100"/>
      <c r="L33" s="101">
        <f t="shared" si="19"/>
        <v>0</v>
      </c>
      <c r="M33" s="98">
        <v>2.2000000000000002</v>
      </c>
      <c r="N33" s="100"/>
      <c r="O33" s="101">
        <f t="shared" si="20"/>
        <v>0</v>
      </c>
      <c r="P33" s="98">
        <v>2.2999999999999998</v>
      </c>
      <c r="Q33" s="100"/>
      <c r="R33" s="101">
        <f t="shared" si="21"/>
        <v>0</v>
      </c>
      <c r="S33" s="98">
        <v>2.1</v>
      </c>
      <c r="T33" s="100"/>
      <c r="U33" s="101">
        <f t="shared" si="15"/>
        <v>0</v>
      </c>
      <c r="V33" s="98">
        <v>2.2000000000000002</v>
      </c>
      <c r="W33" s="100"/>
      <c r="X33" s="101">
        <f t="shared" si="16"/>
        <v>0</v>
      </c>
      <c r="Y33" s="98">
        <v>2.2000000000000002</v>
      </c>
      <c r="Z33" s="100"/>
      <c r="AA33" s="101">
        <f t="shared" si="22"/>
        <v>0</v>
      </c>
      <c r="AB33" s="98">
        <v>2.2999999999999998</v>
      </c>
      <c r="AC33" s="100"/>
      <c r="AD33" s="101">
        <f t="shared" si="23"/>
        <v>0</v>
      </c>
      <c r="AE33" s="103">
        <v>2.2000000000000002</v>
      </c>
      <c r="AF33" s="106"/>
      <c r="AG33" s="101">
        <f t="shared" si="24"/>
        <v>0</v>
      </c>
      <c r="AH33" s="98">
        <v>2.2999999999999998</v>
      </c>
      <c r="AI33" s="100"/>
      <c r="AJ33" s="101">
        <f t="shared" si="25"/>
        <v>0</v>
      </c>
      <c r="AK33" s="103">
        <v>2.2000000000000002</v>
      </c>
      <c r="AL33" s="106"/>
      <c r="AM33" s="101">
        <f t="shared" si="26"/>
        <v>0</v>
      </c>
      <c r="AN33" s="98">
        <v>2.2999999999999998</v>
      </c>
      <c r="AO33" s="100"/>
      <c r="AP33" s="101">
        <f t="shared" si="27"/>
        <v>0</v>
      </c>
      <c r="AQ33" s="103">
        <v>2.2000000000000002</v>
      </c>
      <c r="AR33" s="106"/>
      <c r="AS33" s="101">
        <f t="shared" si="28"/>
        <v>0</v>
      </c>
      <c r="AT33" s="98">
        <v>2.2999999999999998</v>
      </c>
      <c r="AU33" s="100"/>
      <c r="AV33" s="101">
        <f t="shared" si="29"/>
        <v>0</v>
      </c>
    </row>
    <row r="34" spans="1:48" ht="16.5" thickBot="1" x14ac:dyDescent="0.3">
      <c r="A34" s="25"/>
      <c r="B34" s="25"/>
      <c r="C34" s="25"/>
      <c r="D34" s="25"/>
      <c r="E34" s="26"/>
      <c r="F34" s="141">
        <f t="shared" ref="F34" si="30">IF(N(H34)&gt;=N(K34), I34, L34)</f>
        <v>0</v>
      </c>
      <c r="G34" s="120">
        <v>2.1</v>
      </c>
      <c r="H34" s="122"/>
      <c r="I34" s="105">
        <f t="shared" si="18"/>
        <v>0</v>
      </c>
      <c r="J34" s="120">
        <v>2.2000000000000002</v>
      </c>
      <c r="K34" s="122"/>
      <c r="L34" s="105">
        <f t="shared" si="19"/>
        <v>0</v>
      </c>
      <c r="M34" s="120">
        <v>2.2000000000000002</v>
      </c>
      <c r="N34" s="122"/>
      <c r="O34" s="105">
        <f t="shared" si="20"/>
        <v>0</v>
      </c>
      <c r="P34" s="120">
        <v>2.2999999999999998</v>
      </c>
      <c r="Q34" s="122"/>
      <c r="R34" s="105">
        <f t="shared" si="21"/>
        <v>0</v>
      </c>
      <c r="S34" s="120">
        <v>2.1</v>
      </c>
      <c r="T34" s="122"/>
      <c r="U34" s="105">
        <f t="shared" si="15"/>
        <v>0</v>
      </c>
      <c r="V34" s="120">
        <v>2.2000000000000002</v>
      </c>
      <c r="W34" s="122"/>
      <c r="X34" s="105">
        <f t="shared" si="16"/>
        <v>0</v>
      </c>
      <c r="Y34" s="120">
        <v>2.2000000000000002</v>
      </c>
      <c r="Z34" s="122"/>
      <c r="AA34" s="105">
        <f t="shared" si="22"/>
        <v>0</v>
      </c>
      <c r="AB34" s="120">
        <v>2.2999999999999998</v>
      </c>
      <c r="AC34" s="122"/>
      <c r="AD34" s="105">
        <f t="shared" si="23"/>
        <v>0</v>
      </c>
      <c r="AE34" s="120">
        <v>2.2000000000000002</v>
      </c>
      <c r="AF34" s="122"/>
      <c r="AG34" s="105">
        <f t="shared" si="24"/>
        <v>0</v>
      </c>
      <c r="AH34" s="120">
        <v>2.2999999999999998</v>
      </c>
      <c r="AI34" s="122"/>
      <c r="AJ34" s="105">
        <f t="shared" si="25"/>
        <v>0</v>
      </c>
      <c r="AK34" s="120">
        <v>2.2000000000000002</v>
      </c>
      <c r="AL34" s="122"/>
      <c r="AM34" s="105">
        <f t="shared" si="26"/>
        <v>0</v>
      </c>
      <c r="AN34" s="120">
        <v>2.2999999999999998</v>
      </c>
      <c r="AO34" s="122"/>
      <c r="AP34" s="105">
        <f t="shared" si="27"/>
        <v>0</v>
      </c>
      <c r="AQ34" s="120">
        <v>2.2000000000000002</v>
      </c>
      <c r="AR34" s="122"/>
      <c r="AS34" s="105">
        <f t="shared" si="28"/>
        <v>0</v>
      </c>
      <c r="AT34" s="120">
        <v>2.2999999999999998</v>
      </c>
      <c r="AU34" s="122"/>
      <c r="AV34" s="105">
        <f t="shared" si="29"/>
        <v>0</v>
      </c>
    </row>
    <row r="35" spans="1:48" x14ac:dyDescent="0.25">
      <c r="A35" s="35"/>
      <c r="B35" s="35"/>
      <c r="C35" s="35"/>
      <c r="D35" s="35"/>
      <c r="E35" s="35"/>
    </row>
    <row r="36" spans="1:48" ht="16.5" thickBot="1" x14ac:dyDescent="0.3">
      <c r="A36" s="35"/>
      <c r="B36" s="35"/>
      <c r="C36" s="35"/>
      <c r="D36" s="35"/>
      <c r="E36" s="35"/>
    </row>
    <row r="37" spans="1:48" ht="24" thickBot="1" x14ac:dyDescent="0.3">
      <c r="G37" s="208" t="s">
        <v>279</v>
      </c>
      <c r="H37" s="209"/>
      <c r="I37" s="202"/>
      <c r="J37" s="202"/>
      <c r="K37" s="202"/>
      <c r="L37" s="203"/>
      <c r="M37" s="208" t="s">
        <v>281</v>
      </c>
      <c r="N37" s="209"/>
      <c r="O37" s="202"/>
      <c r="P37" s="202"/>
      <c r="Q37" s="202"/>
      <c r="R37" s="203"/>
      <c r="S37" s="208" t="s">
        <v>280</v>
      </c>
      <c r="T37" s="209"/>
      <c r="U37" s="202"/>
      <c r="V37" s="202"/>
      <c r="W37" s="202"/>
      <c r="X37" s="203"/>
      <c r="Y37" s="210" t="s">
        <v>1</v>
      </c>
      <c r="Z37" s="211"/>
      <c r="AA37" s="211"/>
      <c r="AB37" s="211"/>
      <c r="AC37" s="211"/>
      <c r="AD37" s="212"/>
      <c r="AE37" s="200" t="s">
        <v>347</v>
      </c>
      <c r="AF37" s="201"/>
      <c r="AG37" s="202"/>
      <c r="AH37" s="202"/>
      <c r="AI37" s="202"/>
      <c r="AJ37" s="203"/>
      <c r="AK37" s="200" t="s">
        <v>282</v>
      </c>
      <c r="AL37" s="201"/>
      <c r="AM37" s="202"/>
      <c r="AN37" s="202"/>
      <c r="AO37" s="202"/>
      <c r="AP37" s="203"/>
      <c r="AQ37" s="200" t="s">
        <v>53</v>
      </c>
      <c r="AR37" s="201"/>
      <c r="AS37" s="202"/>
      <c r="AT37" s="202"/>
      <c r="AU37" s="202"/>
      <c r="AV37" s="203"/>
    </row>
    <row r="38" spans="1:48" ht="47.25" x14ac:dyDescent="0.25">
      <c r="A38" s="213" t="s">
        <v>55</v>
      </c>
      <c r="B38" s="214"/>
      <c r="C38" s="214"/>
      <c r="D38" s="214"/>
      <c r="E38" s="214"/>
      <c r="F38" s="142" t="s">
        <v>4</v>
      </c>
      <c r="G38" s="74" t="s">
        <v>51</v>
      </c>
      <c r="H38" s="70" t="s">
        <v>52</v>
      </c>
      <c r="I38" s="12" t="s">
        <v>9</v>
      </c>
      <c r="J38" s="74" t="s">
        <v>51</v>
      </c>
      <c r="K38" s="70" t="s">
        <v>52</v>
      </c>
      <c r="L38" s="12" t="s">
        <v>9</v>
      </c>
      <c r="M38" s="74" t="s">
        <v>51</v>
      </c>
      <c r="N38" s="70" t="s">
        <v>52</v>
      </c>
      <c r="O38" s="12" t="s">
        <v>9</v>
      </c>
      <c r="P38" s="74" t="s">
        <v>51</v>
      </c>
      <c r="Q38" s="70" t="s">
        <v>52</v>
      </c>
      <c r="R38" s="12" t="s">
        <v>9</v>
      </c>
      <c r="S38" s="74" t="s">
        <v>51</v>
      </c>
      <c r="T38" s="70" t="s">
        <v>52</v>
      </c>
      <c r="U38" s="12" t="s">
        <v>9</v>
      </c>
      <c r="V38" s="74" t="s">
        <v>51</v>
      </c>
      <c r="W38" s="70" t="s">
        <v>52</v>
      </c>
      <c r="X38" s="12" t="s">
        <v>9</v>
      </c>
      <c r="Y38" s="74" t="s">
        <v>51</v>
      </c>
      <c r="Z38" s="70" t="s">
        <v>52</v>
      </c>
      <c r="AA38" s="12" t="s">
        <v>9</v>
      </c>
      <c r="AB38" s="74" t="s">
        <v>51</v>
      </c>
      <c r="AC38" s="70" t="s">
        <v>52</v>
      </c>
      <c r="AD38" s="12" t="s">
        <v>9</v>
      </c>
      <c r="AE38" s="74" t="s">
        <v>51</v>
      </c>
      <c r="AF38" s="70" t="s">
        <v>52</v>
      </c>
      <c r="AG38" s="12" t="s">
        <v>9</v>
      </c>
      <c r="AH38" s="74" t="s">
        <v>51</v>
      </c>
      <c r="AI38" s="70" t="s">
        <v>52</v>
      </c>
      <c r="AJ38" s="12" t="s">
        <v>9</v>
      </c>
      <c r="AK38" s="74" t="s">
        <v>51</v>
      </c>
      <c r="AL38" s="70" t="s">
        <v>52</v>
      </c>
      <c r="AM38" s="12" t="s">
        <v>9</v>
      </c>
      <c r="AN38" s="74" t="s">
        <v>51</v>
      </c>
      <c r="AO38" s="70" t="s">
        <v>52</v>
      </c>
      <c r="AP38" s="12" t="s">
        <v>9</v>
      </c>
      <c r="AQ38" s="74" t="s">
        <v>51</v>
      </c>
      <c r="AR38" s="70" t="s">
        <v>52</v>
      </c>
      <c r="AS38" s="12" t="s">
        <v>9</v>
      </c>
      <c r="AT38" s="74" t="s">
        <v>51</v>
      </c>
      <c r="AU38" s="70" t="s">
        <v>52</v>
      </c>
      <c r="AV38" s="12" t="s">
        <v>9</v>
      </c>
    </row>
    <row r="39" spans="1:48" s="17" customFormat="1" x14ac:dyDescent="0.25">
      <c r="A39" s="18" t="s">
        <v>11</v>
      </c>
      <c r="B39" s="18" t="s">
        <v>12</v>
      </c>
      <c r="C39" s="19" t="s">
        <v>13</v>
      </c>
      <c r="D39" s="18" t="s">
        <v>14</v>
      </c>
      <c r="E39" s="19" t="s">
        <v>61</v>
      </c>
      <c r="F39" s="44"/>
      <c r="G39" s="81"/>
      <c r="H39" s="85"/>
      <c r="I39" s="44"/>
      <c r="J39" s="81"/>
      <c r="K39" s="85"/>
      <c r="L39" s="44"/>
      <c r="M39" s="81"/>
      <c r="N39" s="85"/>
      <c r="O39" s="44"/>
      <c r="P39" s="81"/>
      <c r="Q39" s="85"/>
      <c r="R39" s="44"/>
      <c r="S39" s="81"/>
      <c r="T39" s="85"/>
      <c r="U39" s="44"/>
      <c r="V39" s="81"/>
      <c r="W39" s="85"/>
      <c r="X39" s="44"/>
      <c r="Y39" s="56"/>
      <c r="Z39" s="85"/>
      <c r="AA39" s="44"/>
      <c r="AB39" s="81"/>
      <c r="AC39" s="85"/>
      <c r="AD39" s="44"/>
      <c r="AE39" s="81"/>
      <c r="AF39" s="85"/>
      <c r="AG39" s="44"/>
      <c r="AH39" s="81"/>
      <c r="AI39" s="85"/>
      <c r="AJ39" s="44"/>
      <c r="AK39" s="81"/>
      <c r="AL39" s="85"/>
      <c r="AM39" s="44"/>
      <c r="AN39" s="81"/>
      <c r="AO39" s="85"/>
      <c r="AP39" s="44"/>
      <c r="AQ39" s="81"/>
      <c r="AR39" s="85"/>
      <c r="AS39" s="44"/>
      <c r="AT39" s="81"/>
      <c r="AU39" s="85"/>
      <c r="AV39" s="44"/>
    </row>
    <row r="40" spans="1:48" x14ac:dyDescent="0.25">
      <c r="A40" s="25" t="s">
        <v>117</v>
      </c>
      <c r="B40" s="25" t="s">
        <v>145</v>
      </c>
      <c r="C40" s="26" t="s">
        <v>130</v>
      </c>
      <c r="D40" s="25" t="s">
        <v>146</v>
      </c>
      <c r="E40" s="26"/>
      <c r="F40" s="140">
        <f>IF(N(H40)&gt;=N(K40), I40, L40)+IF(N(N40)&gt;=N(Q40), O40, R40)</f>
        <v>0</v>
      </c>
      <c r="G40" s="98">
        <v>1.1000000000000001</v>
      </c>
      <c r="H40" s="100"/>
      <c r="I40" s="101">
        <f>IF(H40&lt;60,0,21-_xlfn.RANK.EQ(H40,$H$40:$H$58,0))</f>
        <v>0</v>
      </c>
      <c r="J40" s="98">
        <v>1.2</v>
      </c>
      <c r="K40" s="100"/>
      <c r="L40" s="101">
        <f>IF(K40&lt;60,0,21-_xlfn.RANK.EQ(K40,$K$40:$K$58,0))</f>
        <v>0</v>
      </c>
      <c r="M40" s="98">
        <v>1.2</v>
      </c>
      <c r="N40" s="100"/>
      <c r="O40" s="101">
        <f>IF(N40&lt;60,0,21-_xlfn.RANK.EQ(N40,$N$40:$N$61,0))</f>
        <v>0</v>
      </c>
      <c r="P40" s="98">
        <v>1.3</v>
      </c>
      <c r="Q40" s="100"/>
      <c r="R40" s="101">
        <f>IF(Q40&lt;60,0,21-_xlfn.RANK.EQ(Q40,$Q$40:$Q$61,0))</f>
        <v>0</v>
      </c>
      <c r="S40" s="98">
        <v>1.1000000000000001</v>
      </c>
      <c r="T40" s="100"/>
      <c r="U40" s="101">
        <f t="shared" ref="U40:U57" si="31">IF(T40&lt;60,0,21-_xlfn.RANK.EQ(T40,$T$40:$T$58,0))</f>
        <v>0</v>
      </c>
      <c r="V40" s="98">
        <v>1.2</v>
      </c>
      <c r="W40" s="100"/>
      <c r="X40" s="101">
        <f t="shared" ref="X40:X61" si="32">IF(W40&lt;60,0,21-_xlfn.RANK.EQ(W40,$W$40:$W$58,0))</f>
        <v>0</v>
      </c>
      <c r="Y40" s="92">
        <v>1.2</v>
      </c>
      <c r="Z40" s="100"/>
      <c r="AA40" s="101">
        <f>IF(Z40&lt;60,0,21-_xlfn.RANK.EQ(Z40,$Z$40:$Z$58,0))</f>
        <v>0</v>
      </c>
      <c r="AB40" s="98">
        <v>1.3</v>
      </c>
      <c r="AC40" s="100"/>
      <c r="AD40" s="101">
        <f>IF(AC40&lt;60,0,21-_xlfn.RANK.EQ(AC40,$AC$40:$AC$58,0))</f>
        <v>0</v>
      </c>
      <c r="AE40" s="98">
        <v>1.2</v>
      </c>
      <c r="AF40" s="100"/>
      <c r="AG40" s="101">
        <f>IF(AF40&lt;60,0,21-_xlfn.RANK.EQ(AF40,$AF$40:$AF$58,0))</f>
        <v>0</v>
      </c>
      <c r="AH40" s="98">
        <v>1.3</v>
      </c>
      <c r="AI40" s="100"/>
      <c r="AJ40" s="101">
        <f>IF(AI40&lt;60,0,21-_xlfn.RANK.EQ(AI40,$AI$40:$AI$58,0))</f>
        <v>0</v>
      </c>
      <c r="AK40" s="98">
        <v>1.2</v>
      </c>
      <c r="AL40" s="100"/>
      <c r="AM40" s="101">
        <f>IF(AL40&lt;60,0,21-_xlfn.RANK.EQ(AL40,$AL$40:$AL$58,0))</f>
        <v>0</v>
      </c>
      <c r="AN40" s="98">
        <v>1.3</v>
      </c>
      <c r="AO40" s="100"/>
      <c r="AP40" s="101">
        <f>IF(AO40&lt;60,0,21-_xlfn.RANK.EQ(AO40,$AO$40:$AO$58,0))</f>
        <v>0</v>
      </c>
      <c r="AQ40" s="98">
        <v>1.2</v>
      </c>
      <c r="AR40" s="100"/>
      <c r="AS40" s="101">
        <f>IF(AR40&lt;60,0,21-_xlfn.RANK.EQ(AR40,$AR$40:$AR$58,0))</f>
        <v>0</v>
      </c>
      <c r="AT40" s="98">
        <v>1.3</v>
      </c>
      <c r="AU40" s="100"/>
      <c r="AV40" s="101">
        <f>IF(AU40&lt;60,0,21-_xlfn.RANK.EQ(AU40,$AU$40:$AU$58,0))</f>
        <v>0</v>
      </c>
    </row>
    <row r="41" spans="1:48" x14ac:dyDescent="0.25">
      <c r="A41" s="25" t="s">
        <v>236</v>
      </c>
      <c r="B41" s="25" t="s">
        <v>113</v>
      </c>
      <c r="C41" s="26" t="s">
        <v>220</v>
      </c>
      <c r="D41" s="25" t="s">
        <v>237</v>
      </c>
      <c r="E41" s="26"/>
      <c r="F41" s="140">
        <f t="shared" ref="F41:F61" si="33">IF(N(H41)&gt;=N(K41), I41, L41)+IF(N(N41)&gt;=N(Q41), O41, R41)</f>
        <v>20</v>
      </c>
      <c r="G41" s="98">
        <v>1.1000000000000001</v>
      </c>
      <c r="H41" s="100"/>
      <c r="I41" s="101">
        <f t="shared" ref="I41" si="34">IF(H41&lt;60,0,21-_xlfn.RANK.EQ(H41,$H$40:$H$58,0))</f>
        <v>0</v>
      </c>
      <c r="J41" s="98">
        <v>1.2</v>
      </c>
      <c r="K41" s="100"/>
      <c r="L41" s="101">
        <f t="shared" ref="L41" si="35">IF(K41&lt;60,0,21-_xlfn.RANK.EQ(K41,$K$40:$K$58,0))</f>
        <v>0</v>
      </c>
      <c r="M41" s="98">
        <v>1.2</v>
      </c>
      <c r="N41" s="100">
        <v>70.14</v>
      </c>
      <c r="O41" s="101">
        <f>IF(N41&lt;60,0,21-_xlfn.RANK.EQ(N41,$N$40:$N$61,0))</f>
        <v>20</v>
      </c>
      <c r="P41" s="98">
        <v>1.3</v>
      </c>
      <c r="Q41" s="100"/>
      <c r="R41" s="101">
        <f t="shared" ref="R41:R61" si="36">IF(Q41&lt;60,0,21-_xlfn.RANK.EQ(Q41,$Q$40:$Q$61,0))</f>
        <v>0</v>
      </c>
      <c r="S41" s="98">
        <v>1.1000000000000001</v>
      </c>
      <c r="T41" s="100"/>
      <c r="U41" s="101">
        <f t="shared" si="31"/>
        <v>0</v>
      </c>
      <c r="V41" s="98">
        <v>1.2</v>
      </c>
      <c r="W41" s="100"/>
      <c r="X41" s="101">
        <f t="shared" si="32"/>
        <v>0</v>
      </c>
      <c r="Y41" s="92">
        <v>1.2</v>
      </c>
      <c r="Z41" s="100"/>
      <c r="AA41" s="101">
        <f t="shared" ref="AA41" si="37">IF(Z41&lt;60,0,21-_xlfn.RANK.EQ(Z41,$Z$40:$Z$58,0))</f>
        <v>0</v>
      </c>
      <c r="AB41" s="98">
        <v>1.3</v>
      </c>
      <c r="AC41" s="100"/>
      <c r="AD41" s="101">
        <f t="shared" ref="AD41" si="38">IF(AC41&lt;60,0,21-_xlfn.RANK.EQ(AC41,$AC$40:$AC$58,0))</f>
        <v>0</v>
      </c>
      <c r="AE41" s="98">
        <v>1.2</v>
      </c>
      <c r="AF41" s="100"/>
      <c r="AG41" s="101">
        <f t="shared" ref="AG41" si="39">IF(AF41&lt;60,0,21-_xlfn.RANK.EQ(AF41,$AF$40:$AF$58,0))</f>
        <v>0</v>
      </c>
      <c r="AH41" s="98">
        <v>1.3</v>
      </c>
      <c r="AI41" s="100"/>
      <c r="AJ41" s="101">
        <f t="shared" ref="AJ41" si="40">IF(AI41&lt;60,0,21-_xlfn.RANK.EQ(AI41,$AI$40:$AI$58,0))</f>
        <v>0</v>
      </c>
      <c r="AK41" s="98">
        <v>1.2</v>
      </c>
      <c r="AL41" s="100"/>
      <c r="AM41" s="101">
        <f t="shared" ref="AM41" si="41">IF(AL41&lt;60,0,21-_xlfn.RANK.EQ(AL41,$AL$40:$AL$58,0))</f>
        <v>0</v>
      </c>
      <c r="AN41" s="98">
        <v>1.3</v>
      </c>
      <c r="AO41" s="100"/>
      <c r="AP41" s="101">
        <f t="shared" ref="AP41" si="42">IF(AO41&lt;60,0,21-_xlfn.RANK.EQ(AO41,$AO$40:$AO$58,0))</f>
        <v>0</v>
      </c>
      <c r="AQ41" s="98">
        <v>1.2</v>
      </c>
      <c r="AR41" s="100"/>
      <c r="AS41" s="101">
        <f t="shared" ref="AS41" si="43">IF(AR41&lt;60,0,21-_xlfn.RANK.EQ(AR41,$AR$40:$AR$58,0))</f>
        <v>0</v>
      </c>
      <c r="AT41" s="98">
        <v>1.3</v>
      </c>
      <c r="AU41" s="100"/>
      <c r="AV41" s="101">
        <f t="shared" ref="AV41" si="44">IF(AU41&lt;60,0,21-_xlfn.RANK.EQ(AU41,$AU$40:$AU$58,0))</f>
        <v>0</v>
      </c>
    </row>
    <row r="42" spans="1:48" x14ac:dyDescent="0.25">
      <c r="A42" s="25" t="s">
        <v>164</v>
      </c>
      <c r="B42" s="25" t="s">
        <v>165</v>
      </c>
      <c r="C42" s="26" t="s">
        <v>166</v>
      </c>
      <c r="D42" s="25" t="s">
        <v>167</v>
      </c>
      <c r="E42" s="26"/>
      <c r="F42" s="140">
        <f t="shared" si="33"/>
        <v>0</v>
      </c>
      <c r="G42" s="98">
        <v>1.1000000000000001</v>
      </c>
      <c r="H42" s="100"/>
      <c r="I42" s="101">
        <f t="shared" ref="I42:I61" si="45">IF(H42&lt;60,0,21-_xlfn.RANK.EQ(H42,$H$40:$H$58,0))</f>
        <v>0</v>
      </c>
      <c r="J42" s="98">
        <v>1.2</v>
      </c>
      <c r="K42" s="100"/>
      <c r="L42" s="101">
        <f t="shared" ref="L42:L61" si="46">IF(K42&lt;60,0,21-_xlfn.RANK.EQ(K42,$K$40:$K$58,0))</f>
        <v>0</v>
      </c>
      <c r="M42" s="98">
        <v>1.2</v>
      </c>
      <c r="N42" s="100"/>
      <c r="O42" s="101">
        <f t="shared" ref="O42:O61" si="47">IF(N42&lt;60,0,21-_xlfn.RANK.EQ(N42,$N$40:$N$61,0))</f>
        <v>0</v>
      </c>
      <c r="P42" s="98">
        <v>1.3</v>
      </c>
      <c r="Q42" s="100"/>
      <c r="R42" s="101">
        <f t="shared" si="36"/>
        <v>0</v>
      </c>
      <c r="S42" s="98">
        <v>1.1000000000000001</v>
      </c>
      <c r="T42" s="100"/>
      <c r="U42" s="101">
        <f t="shared" si="31"/>
        <v>0</v>
      </c>
      <c r="V42" s="98">
        <v>1.2</v>
      </c>
      <c r="W42" s="100"/>
      <c r="X42" s="101">
        <f t="shared" si="32"/>
        <v>0</v>
      </c>
      <c r="Y42" s="92">
        <v>1.2</v>
      </c>
      <c r="Z42" s="100"/>
      <c r="AA42" s="101">
        <f t="shared" ref="AA42:AA61" si="48">IF(Z42&lt;60,0,21-_xlfn.RANK.EQ(Z42,$Z$40:$Z$58,0))</f>
        <v>0</v>
      </c>
      <c r="AB42" s="98">
        <v>1.3</v>
      </c>
      <c r="AC42" s="100"/>
      <c r="AD42" s="101">
        <f t="shared" ref="AD42:AD61" si="49">IF(AC42&lt;60,0,21-_xlfn.RANK.EQ(AC42,$AC$40:$AC$58,0))</f>
        <v>0</v>
      </c>
      <c r="AE42" s="98">
        <v>1.2</v>
      </c>
      <c r="AF42" s="100"/>
      <c r="AG42" s="101">
        <f t="shared" ref="AG42:AG61" si="50">IF(AF42&lt;60,0,21-_xlfn.RANK.EQ(AF42,$AF$40:$AF$58,0))</f>
        <v>0</v>
      </c>
      <c r="AH42" s="98">
        <v>1.3</v>
      </c>
      <c r="AI42" s="100"/>
      <c r="AJ42" s="101">
        <f t="shared" ref="AJ42:AJ61" si="51">IF(AI42&lt;60,0,21-_xlfn.RANK.EQ(AI42,$AI$40:$AI$58,0))</f>
        <v>0</v>
      </c>
      <c r="AK42" s="98">
        <v>1.2</v>
      </c>
      <c r="AL42" s="100"/>
      <c r="AM42" s="101">
        <f t="shared" ref="AM42:AM61" si="52">IF(AL42&lt;60,0,21-_xlfn.RANK.EQ(AL42,$AL$40:$AL$58,0))</f>
        <v>0</v>
      </c>
      <c r="AN42" s="98">
        <v>1.3</v>
      </c>
      <c r="AO42" s="100"/>
      <c r="AP42" s="101">
        <f t="shared" ref="AP42:AP61" si="53">IF(AO42&lt;60,0,21-_xlfn.RANK.EQ(AO42,$AO$40:$AO$58,0))</f>
        <v>0</v>
      </c>
      <c r="AQ42" s="98">
        <v>1.2</v>
      </c>
      <c r="AR42" s="100"/>
      <c r="AS42" s="101">
        <f t="shared" ref="AS42:AS57" si="54">IF(AR42&lt;60,0,21-_xlfn.RANK.EQ(AR42,$AR$40:$AR$58,0))</f>
        <v>0</v>
      </c>
      <c r="AT42" s="98">
        <v>1.3</v>
      </c>
      <c r="AU42" s="100"/>
      <c r="AV42" s="101">
        <f t="shared" ref="AV42:AV61" si="55">IF(AU42&lt;60,0,21-_xlfn.RANK.EQ(AU42,$AU$40:$AU$58,0))</f>
        <v>0</v>
      </c>
    </row>
    <row r="43" spans="1:48" x14ac:dyDescent="0.25">
      <c r="A43" s="25" t="s">
        <v>194</v>
      </c>
      <c r="B43" s="25" t="s">
        <v>195</v>
      </c>
      <c r="C43" s="26" t="s">
        <v>196</v>
      </c>
      <c r="D43" s="25" t="s">
        <v>198</v>
      </c>
      <c r="E43" s="26"/>
      <c r="F43" s="140">
        <f t="shared" si="33"/>
        <v>19</v>
      </c>
      <c r="G43" s="98">
        <v>1.1000000000000001</v>
      </c>
      <c r="H43" s="100"/>
      <c r="I43" s="101">
        <f t="shared" si="45"/>
        <v>0</v>
      </c>
      <c r="J43" s="98">
        <v>1.2</v>
      </c>
      <c r="K43" s="100">
        <v>61.25</v>
      </c>
      <c r="L43" s="101">
        <f t="shared" si="46"/>
        <v>19</v>
      </c>
      <c r="M43" s="98">
        <v>1.2</v>
      </c>
      <c r="N43" s="100"/>
      <c r="O43" s="101">
        <f t="shared" si="47"/>
        <v>0</v>
      </c>
      <c r="P43" s="98">
        <v>1.3</v>
      </c>
      <c r="Q43" s="100"/>
      <c r="R43" s="101">
        <f t="shared" si="36"/>
        <v>0</v>
      </c>
      <c r="S43" s="98">
        <v>1.1000000000000001</v>
      </c>
      <c r="T43" s="100"/>
      <c r="U43" s="101">
        <f t="shared" si="31"/>
        <v>0</v>
      </c>
      <c r="V43" s="98">
        <v>1.2</v>
      </c>
      <c r="W43" s="100"/>
      <c r="X43" s="101">
        <f t="shared" si="32"/>
        <v>0</v>
      </c>
      <c r="Y43" s="92">
        <v>1.2</v>
      </c>
      <c r="Z43" s="100"/>
      <c r="AA43" s="101">
        <f t="shared" si="48"/>
        <v>0</v>
      </c>
      <c r="AB43" s="98">
        <v>1.3</v>
      </c>
      <c r="AC43" s="100"/>
      <c r="AD43" s="101">
        <f t="shared" si="49"/>
        <v>0</v>
      </c>
      <c r="AE43" s="98">
        <v>1.2</v>
      </c>
      <c r="AF43" s="100"/>
      <c r="AG43" s="101">
        <f t="shared" si="50"/>
        <v>0</v>
      </c>
      <c r="AH43" s="98">
        <v>1.3</v>
      </c>
      <c r="AI43" s="100"/>
      <c r="AJ43" s="101">
        <f t="shared" si="51"/>
        <v>0</v>
      </c>
      <c r="AK43" s="98">
        <v>1.2</v>
      </c>
      <c r="AL43" s="100"/>
      <c r="AM43" s="101">
        <f t="shared" si="52"/>
        <v>0</v>
      </c>
      <c r="AN43" s="98">
        <v>1.3</v>
      </c>
      <c r="AO43" s="100"/>
      <c r="AP43" s="101">
        <f t="shared" si="53"/>
        <v>0</v>
      </c>
      <c r="AQ43" s="98">
        <v>1.2</v>
      </c>
      <c r="AR43" s="100"/>
      <c r="AS43" s="101">
        <f t="shared" si="54"/>
        <v>0</v>
      </c>
      <c r="AT43" s="98">
        <v>1.3</v>
      </c>
      <c r="AU43" s="100"/>
      <c r="AV43" s="101">
        <f t="shared" si="55"/>
        <v>0</v>
      </c>
    </row>
    <row r="44" spans="1:48" x14ac:dyDescent="0.25">
      <c r="A44" s="25" t="s">
        <v>212</v>
      </c>
      <c r="B44" s="25" t="s">
        <v>213</v>
      </c>
      <c r="C44" s="26" t="s">
        <v>214</v>
      </c>
      <c r="D44" s="25" t="s">
        <v>361</v>
      </c>
      <c r="E44" s="26"/>
      <c r="F44" s="140">
        <f t="shared" si="33"/>
        <v>0</v>
      </c>
      <c r="G44" s="98">
        <v>1.1000000000000001</v>
      </c>
      <c r="H44" s="100"/>
      <c r="I44" s="101">
        <f t="shared" si="45"/>
        <v>0</v>
      </c>
      <c r="J44" s="98">
        <v>1.2</v>
      </c>
      <c r="K44" s="100"/>
      <c r="L44" s="101">
        <f t="shared" si="46"/>
        <v>0</v>
      </c>
      <c r="M44" s="98">
        <v>1.2</v>
      </c>
      <c r="N44" s="100"/>
      <c r="O44" s="101">
        <f t="shared" si="47"/>
        <v>0</v>
      </c>
      <c r="P44" s="98">
        <v>1.3</v>
      </c>
      <c r="Q44" s="100"/>
      <c r="R44" s="101">
        <f t="shared" si="36"/>
        <v>0</v>
      </c>
      <c r="S44" s="98">
        <v>1.1000000000000001</v>
      </c>
      <c r="T44" s="100"/>
      <c r="U44" s="101">
        <f t="shared" si="31"/>
        <v>0</v>
      </c>
      <c r="V44" s="98">
        <v>1.2</v>
      </c>
      <c r="W44" s="100"/>
      <c r="X44" s="101">
        <f t="shared" si="32"/>
        <v>0</v>
      </c>
      <c r="Y44" s="92">
        <v>1.2</v>
      </c>
      <c r="Z44" s="100"/>
      <c r="AA44" s="101">
        <f t="shared" si="48"/>
        <v>0</v>
      </c>
      <c r="AB44" s="98">
        <v>1.3</v>
      </c>
      <c r="AC44" s="100"/>
      <c r="AD44" s="101">
        <f t="shared" si="49"/>
        <v>0</v>
      </c>
      <c r="AE44" s="98">
        <v>1.2</v>
      </c>
      <c r="AF44" s="100"/>
      <c r="AG44" s="101">
        <f t="shared" si="50"/>
        <v>0</v>
      </c>
      <c r="AH44" s="98">
        <v>1.3</v>
      </c>
      <c r="AI44" s="100"/>
      <c r="AJ44" s="101">
        <f t="shared" si="51"/>
        <v>0</v>
      </c>
      <c r="AK44" s="98">
        <v>1.2</v>
      </c>
      <c r="AL44" s="100"/>
      <c r="AM44" s="101">
        <f t="shared" si="52"/>
        <v>0</v>
      </c>
      <c r="AN44" s="98">
        <v>1.3</v>
      </c>
      <c r="AO44" s="100"/>
      <c r="AP44" s="101">
        <f t="shared" si="53"/>
        <v>0</v>
      </c>
      <c r="AQ44" s="98">
        <v>1.2</v>
      </c>
      <c r="AR44" s="100"/>
      <c r="AS44" s="101">
        <f t="shared" si="54"/>
        <v>0</v>
      </c>
      <c r="AT44" s="98">
        <v>1.3</v>
      </c>
      <c r="AU44" s="100"/>
      <c r="AV44" s="101">
        <f t="shared" si="55"/>
        <v>0</v>
      </c>
    </row>
    <row r="45" spans="1:48" x14ac:dyDescent="0.25">
      <c r="A45" s="25" t="s">
        <v>142</v>
      </c>
      <c r="B45" s="25" t="s">
        <v>219</v>
      </c>
      <c r="C45" s="26" t="s">
        <v>220</v>
      </c>
      <c r="D45" s="25" t="s">
        <v>221</v>
      </c>
      <c r="E45" s="26"/>
      <c r="F45" s="140">
        <f t="shared" si="33"/>
        <v>0</v>
      </c>
      <c r="G45" s="98">
        <v>1.1000000000000001</v>
      </c>
      <c r="H45" s="100"/>
      <c r="I45" s="101">
        <f t="shared" si="45"/>
        <v>0</v>
      </c>
      <c r="J45" s="98">
        <v>1.2</v>
      </c>
      <c r="K45" s="100">
        <v>59.643000000000001</v>
      </c>
      <c r="L45" s="101">
        <f t="shared" si="46"/>
        <v>0</v>
      </c>
      <c r="M45" s="98">
        <v>1.2</v>
      </c>
      <c r="N45" s="100"/>
      <c r="O45" s="101">
        <f t="shared" si="47"/>
        <v>0</v>
      </c>
      <c r="P45" s="98">
        <v>1.3</v>
      </c>
      <c r="Q45" s="100"/>
      <c r="R45" s="101">
        <f t="shared" si="36"/>
        <v>0</v>
      </c>
      <c r="S45" s="98">
        <v>1.1000000000000001</v>
      </c>
      <c r="T45" s="100"/>
      <c r="U45" s="101">
        <f t="shared" si="31"/>
        <v>0</v>
      </c>
      <c r="V45" s="98">
        <v>1.2</v>
      </c>
      <c r="W45" s="100"/>
      <c r="X45" s="101">
        <f t="shared" si="32"/>
        <v>0</v>
      </c>
      <c r="Y45" s="92">
        <v>1.2</v>
      </c>
      <c r="Z45" s="100"/>
      <c r="AA45" s="101">
        <f t="shared" si="48"/>
        <v>0</v>
      </c>
      <c r="AB45" s="98">
        <v>1.3</v>
      </c>
      <c r="AC45" s="100"/>
      <c r="AD45" s="101">
        <f t="shared" si="49"/>
        <v>0</v>
      </c>
      <c r="AE45" s="118">
        <v>1.2</v>
      </c>
      <c r="AF45" s="100"/>
      <c r="AG45" s="101">
        <f t="shared" si="50"/>
        <v>0</v>
      </c>
      <c r="AH45" s="98">
        <v>1.3</v>
      </c>
      <c r="AI45" s="100"/>
      <c r="AJ45" s="101">
        <f t="shared" si="51"/>
        <v>0</v>
      </c>
      <c r="AK45" s="118">
        <v>1.2</v>
      </c>
      <c r="AL45" s="100"/>
      <c r="AM45" s="101">
        <f t="shared" si="52"/>
        <v>0</v>
      </c>
      <c r="AN45" s="98">
        <v>1.3</v>
      </c>
      <c r="AO45" s="100"/>
      <c r="AP45" s="101">
        <f t="shared" si="53"/>
        <v>0</v>
      </c>
      <c r="AQ45" s="118">
        <v>1.2</v>
      </c>
      <c r="AR45" s="100"/>
      <c r="AS45" s="101">
        <f t="shared" si="54"/>
        <v>0</v>
      </c>
      <c r="AT45" s="98">
        <v>1.3</v>
      </c>
      <c r="AU45" s="100"/>
      <c r="AV45" s="101">
        <f t="shared" si="55"/>
        <v>0</v>
      </c>
    </row>
    <row r="46" spans="1:48" x14ac:dyDescent="0.25">
      <c r="A46" s="25" t="s">
        <v>117</v>
      </c>
      <c r="B46" s="25" t="s">
        <v>145</v>
      </c>
      <c r="C46" s="26" t="s">
        <v>130</v>
      </c>
      <c r="D46" s="25" t="s">
        <v>230</v>
      </c>
      <c r="E46" s="26"/>
      <c r="F46" s="140">
        <f t="shared" si="33"/>
        <v>0</v>
      </c>
      <c r="G46" s="98">
        <v>1.1000000000000001</v>
      </c>
      <c r="H46" s="100"/>
      <c r="I46" s="101">
        <f t="shared" si="45"/>
        <v>0</v>
      </c>
      <c r="J46" s="98">
        <v>1.2</v>
      </c>
      <c r="K46" s="100"/>
      <c r="L46" s="101">
        <f t="shared" si="46"/>
        <v>0</v>
      </c>
      <c r="M46" s="98">
        <v>1.2</v>
      </c>
      <c r="N46" s="100"/>
      <c r="O46" s="101">
        <f t="shared" si="47"/>
        <v>0</v>
      </c>
      <c r="P46" s="98">
        <v>1.3</v>
      </c>
      <c r="Q46" s="100"/>
      <c r="R46" s="101">
        <f t="shared" si="36"/>
        <v>0</v>
      </c>
      <c r="S46" s="98">
        <v>1.1000000000000001</v>
      </c>
      <c r="T46" s="100"/>
      <c r="U46" s="101">
        <f t="shared" si="31"/>
        <v>0</v>
      </c>
      <c r="V46" s="98">
        <v>1.2</v>
      </c>
      <c r="W46" s="100"/>
      <c r="X46" s="101">
        <f t="shared" si="32"/>
        <v>0</v>
      </c>
      <c r="Y46" s="92">
        <v>1.2</v>
      </c>
      <c r="Z46" s="100"/>
      <c r="AA46" s="101">
        <f t="shared" si="48"/>
        <v>0</v>
      </c>
      <c r="AB46" s="98">
        <v>1.3</v>
      </c>
      <c r="AC46" s="100"/>
      <c r="AD46" s="101">
        <f t="shared" si="49"/>
        <v>0</v>
      </c>
      <c r="AE46" s="98">
        <v>1.2</v>
      </c>
      <c r="AF46" s="100"/>
      <c r="AG46" s="101">
        <f t="shared" si="50"/>
        <v>0</v>
      </c>
      <c r="AH46" s="98">
        <v>1.3</v>
      </c>
      <c r="AI46" s="100"/>
      <c r="AJ46" s="101">
        <f t="shared" si="51"/>
        <v>0</v>
      </c>
      <c r="AK46" s="98">
        <v>1.2</v>
      </c>
      <c r="AL46" s="100"/>
      <c r="AM46" s="101">
        <f t="shared" si="52"/>
        <v>0</v>
      </c>
      <c r="AN46" s="98">
        <v>1.3</v>
      </c>
      <c r="AO46" s="100"/>
      <c r="AP46" s="101">
        <f t="shared" si="53"/>
        <v>0</v>
      </c>
      <c r="AQ46" s="98">
        <v>1.2</v>
      </c>
      <c r="AR46" s="100"/>
      <c r="AS46" s="101">
        <f t="shared" si="54"/>
        <v>0</v>
      </c>
      <c r="AT46" s="98">
        <v>1.3</v>
      </c>
      <c r="AU46" s="100"/>
      <c r="AV46" s="101">
        <f t="shared" si="55"/>
        <v>0</v>
      </c>
    </row>
    <row r="47" spans="1:48" x14ac:dyDescent="0.25">
      <c r="A47" s="25" t="s">
        <v>124</v>
      </c>
      <c r="B47" s="25" t="s">
        <v>231</v>
      </c>
      <c r="C47" s="25" t="s">
        <v>232</v>
      </c>
      <c r="D47" s="25" t="s">
        <v>233</v>
      </c>
      <c r="E47" s="26"/>
      <c r="F47" s="140">
        <f t="shared" si="33"/>
        <v>39</v>
      </c>
      <c r="G47" s="98">
        <v>1.1000000000000001</v>
      </c>
      <c r="H47" s="100">
        <v>65.8</v>
      </c>
      <c r="I47" s="101">
        <f t="shared" si="45"/>
        <v>19</v>
      </c>
      <c r="J47" s="98">
        <v>1.2</v>
      </c>
      <c r="K47" s="100"/>
      <c r="L47" s="101">
        <f t="shared" si="46"/>
        <v>0</v>
      </c>
      <c r="M47" s="98">
        <v>1.2</v>
      </c>
      <c r="N47" s="100"/>
      <c r="O47" s="101">
        <f t="shared" si="47"/>
        <v>0</v>
      </c>
      <c r="P47" s="98">
        <v>1.3</v>
      </c>
      <c r="Q47" s="100">
        <v>70.625</v>
      </c>
      <c r="R47" s="101">
        <f t="shared" si="36"/>
        <v>20</v>
      </c>
      <c r="S47" s="98">
        <v>1.1000000000000001</v>
      </c>
      <c r="T47" s="100"/>
      <c r="U47" s="101">
        <f t="shared" si="31"/>
        <v>0</v>
      </c>
      <c r="V47" s="98">
        <v>1.2</v>
      </c>
      <c r="W47" s="100"/>
      <c r="X47" s="101">
        <f t="shared" si="32"/>
        <v>0</v>
      </c>
      <c r="Y47" s="92">
        <v>1.2</v>
      </c>
      <c r="Z47" s="100"/>
      <c r="AA47" s="101">
        <f t="shared" si="48"/>
        <v>0</v>
      </c>
      <c r="AB47" s="98">
        <v>1.3</v>
      </c>
      <c r="AC47" s="100"/>
      <c r="AD47" s="101">
        <f t="shared" si="49"/>
        <v>0</v>
      </c>
      <c r="AE47" s="98">
        <v>1.2</v>
      </c>
      <c r="AF47" s="100"/>
      <c r="AG47" s="101">
        <f t="shared" si="50"/>
        <v>0</v>
      </c>
      <c r="AH47" s="98">
        <v>1.3</v>
      </c>
      <c r="AI47" s="100"/>
      <c r="AJ47" s="101">
        <f t="shared" si="51"/>
        <v>0</v>
      </c>
      <c r="AK47" s="98">
        <v>1.2</v>
      </c>
      <c r="AL47" s="100"/>
      <c r="AM47" s="101">
        <f t="shared" si="52"/>
        <v>0</v>
      </c>
      <c r="AN47" s="98">
        <v>1.3</v>
      </c>
      <c r="AO47" s="100"/>
      <c r="AP47" s="101">
        <f t="shared" si="53"/>
        <v>0</v>
      </c>
      <c r="AQ47" s="98">
        <v>1.2</v>
      </c>
      <c r="AR47" s="100"/>
      <c r="AS47" s="101">
        <f t="shared" si="54"/>
        <v>0</v>
      </c>
      <c r="AT47" s="98">
        <v>1.3</v>
      </c>
      <c r="AU47" s="100"/>
      <c r="AV47" s="101">
        <f t="shared" si="55"/>
        <v>0</v>
      </c>
    </row>
    <row r="48" spans="1:48" x14ac:dyDescent="0.25">
      <c r="A48" s="25" t="s">
        <v>242</v>
      </c>
      <c r="B48" s="25" t="s">
        <v>243</v>
      </c>
      <c r="C48" s="26" t="s">
        <v>136</v>
      </c>
      <c r="D48" s="25" t="s">
        <v>244</v>
      </c>
      <c r="E48" s="26"/>
      <c r="F48" s="140">
        <f t="shared" si="33"/>
        <v>20</v>
      </c>
      <c r="G48" s="98">
        <v>1.1000000000000001</v>
      </c>
      <c r="H48" s="100"/>
      <c r="I48" s="101">
        <f t="shared" si="45"/>
        <v>0</v>
      </c>
      <c r="J48" s="98">
        <v>1.2</v>
      </c>
      <c r="K48" s="100">
        <v>63.929000000000002</v>
      </c>
      <c r="L48" s="101">
        <f t="shared" si="46"/>
        <v>20</v>
      </c>
      <c r="M48" s="98">
        <v>1.2</v>
      </c>
      <c r="N48" s="100"/>
      <c r="O48" s="101">
        <f t="shared" si="47"/>
        <v>0</v>
      </c>
      <c r="P48" s="98">
        <v>1.3</v>
      </c>
      <c r="Q48" s="100"/>
      <c r="R48" s="101">
        <f t="shared" si="36"/>
        <v>0</v>
      </c>
      <c r="S48" s="98">
        <v>1.1000000000000001</v>
      </c>
      <c r="T48" s="100"/>
      <c r="U48" s="101">
        <f t="shared" si="31"/>
        <v>0</v>
      </c>
      <c r="V48" s="98">
        <v>1.2</v>
      </c>
      <c r="W48" s="100"/>
      <c r="X48" s="101">
        <f t="shared" si="32"/>
        <v>0</v>
      </c>
      <c r="Y48" s="92">
        <v>1.2</v>
      </c>
      <c r="Z48" s="100"/>
      <c r="AA48" s="101">
        <f t="shared" si="48"/>
        <v>0</v>
      </c>
      <c r="AB48" s="98">
        <v>1.3</v>
      </c>
      <c r="AC48" s="100"/>
      <c r="AD48" s="101">
        <f t="shared" si="49"/>
        <v>0</v>
      </c>
      <c r="AE48" s="98">
        <v>1.2</v>
      </c>
      <c r="AF48" s="100"/>
      <c r="AG48" s="101">
        <f t="shared" si="50"/>
        <v>0</v>
      </c>
      <c r="AH48" s="98">
        <v>1.3</v>
      </c>
      <c r="AI48" s="100"/>
      <c r="AJ48" s="101">
        <f t="shared" si="51"/>
        <v>0</v>
      </c>
      <c r="AK48" s="98">
        <v>1.2</v>
      </c>
      <c r="AL48" s="100"/>
      <c r="AM48" s="101">
        <f t="shared" si="52"/>
        <v>0</v>
      </c>
      <c r="AN48" s="98">
        <v>1.3</v>
      </c>
      <c r="AO48" s="100"/>
      <c r="AP48" s="101">
        <f t="shared" si="53"/>
        <v>0</v>
      </c>
      <c r="AQ48" s="98">
        <v>1.2</v>
      </c>
      <c r="AR48" s="100"/>
      <c r="AS48" s="101">
        <f t="shared" si="54"/>
        <v>0</v>
      </c>
      <c r="AT48" s="98">
        <v>1.3</v>
      </c>
      <c r="AU48" s="100"/>
      <c r="AV48" s="101">
        <f t="shared" si="55"/>
        <v>0</v>
      </c>
    </row>
    <row r="49" spans="1:48" x14ac:dyDescent="0.25">
      <c r="A49" s="25" t="s">
        <v>292</v>
      </c>
      <c r="B49" s="25" t="s">
        <v>293</v>
      </c>
      <c r="C49" s="26" t="s">
        <v>252</v>
      </c>
      <c r="D49" s="25" t="s">
        <v>294</v>
      </c>
      <c r="E49" s="26"/>
      <c r="F49" s="140">
        <f t="shared" si="33"/>
        <v>19</v>
      </c>
      <c r="G49" s="98">
        <v>1.1000000000000001</v>
      </c>
      <c r="H49" s="100"/>
      <c r="I49" s="101">
        <f t="shared" si="45"/>
        <v>0</v>
      </c>
      <c r="J49" s="98">
        <v>1.2</v>
      </c>
      <c r="K49" s="100"/>
      <c r="L49" s="101">
        <f t="shared" si="46"/>
        <v>0</v>
      </c>
      <c r="M49" s="98">
        <v>1.2</v>
      </c>
      <c r="N49" s="100"/>
      <c r="O49" s="101">
        <f t="shared" si="47"/>
        <v>0</v>
      </c>
      <c r="P49" s="98">
        <v>1.3</v>
      </c>
      <c r="Q49" s="100">
        <v>68.228999999999999</v>
      </c>
      <c r="R49" s="101">
        <f t="shared" si="36"/>
        <v>19</v>
      </c>
      <c r="S49" s="98">
        <v>1.1000000000000001</v>
      </c>
      <c r="T49" s="100"/>
      <c r="U49" s="101">
        <f t="shared" si="31"/>
        <v>0</v>
      </c>
      <c r="V49" s="98">
        <v>1.2</v>
      </c>
      <c r="W49" s="100"/>
      <c r="X49" s="101">
        <f t="shared" si="32"/>
        <v>0</v>
      </c>
      <c r="Y49" s="92">
        <v>1.2</v>
      </c>
      <c r="Z49" s="100"/>
      <c r="AA49" s="101">
        <f t="shared" si="48"/>
        <v>0</v>
      </c>
      <c r="AB49" s="98">
        <v>1.3</v>
      </c>
      <c r="AC49" s="100"/>
      <c r="AD49" s="101">
        <f t="shared" si="49"/>
        <v>0</v>
      </c>
      <c r="AE49" s="98">
        <v>1.2</v>
      </c>
      <c r="AF49" s="100"/>
      <c r="AG49" s="101">
        <f t="shared" si="50"/>
        <v>0</v>
      </c>
      <c r="AH49" s="98">
        <v>1.3</v>
      </c>
      <c r="AI49" s="100"/>
      <c r="AJ49" s="101">
        <f t="shared" si="51"/>
        <v>0</v>
      </c>
      <c r="AK49" s="98">
        <v>1.2</v>
      </c>
      <c r="AL49" s="100"/>
      <c r="AM49" s="101">
        <f t="shared" si="52"/>
        <v>0</v>
      </c>
      <c r="AN49" s="98">
        <v>1.3</v>
      </c>
      <c r="AO49" s="100"/>
      <c r="AP49" s="101">
        <f t="shared" si="53"/>
        <v>0</v>
      </c>
      <c r="AQ49" s="98">
        <v>1.2</v>
      </c>
      <c r="AR49" s="100"/>
      <c r="AS49" s="101">
        <f t="shared" si="54"/>
        <v>0</v>
      </c>
      <c r="AT49" s="98">
        <v>1.3</v>
      </c>
      <c r="AU49" s="100"/>
      <c r="AV49" s="101">
        <f t="shared" si="55"/>
        <v>0</v>
      </c>
    </row>
    <row r="50" spans="1:48" x14ac:dyDescent="0.25">
      <c r="A50" s="25" t="s">
        <v>292</v>
      </c>
      <c r="B50" s="25" t="s">
        <v>293</v>
      </c>
      <c r="C50" s="26" t="s">
        <v>252</v>
      </c>
      <c r="D50" s="25" t="s">
        <v>322</v>
      </c>
      <c r="E50" s="26"/>
      <c r="F50" s="140">
        <f t="shared" si="33"/>
        <v>37</v>
      </c>
      <c r="G50" s="98">
        <v>1.1000000000000001</v>
      </c>
      <c r="H50" s="100">
        <v>68.599999999999994</v>
      </c>
      <c r="I50" s="101">
        <f t="shared" si="45"/>
        <v>20</v>
      </c>
      <c r="J50" s="98">
        <v>1.2</v>
      </c>
      <c r="K50" s="100"/>
      <c r="L50" s="101">
        <f t="shared" si="46"/>
        <v>0</v>
      </c>
      <c r="M50" s="98">
        <v>1.2</v>
      </c>
      <c r="N50" s="100">
        <v>66.25</v>
      </c>
      <c r="O50" s="101">
        <f t="shared" si="47"/>
        <v>17</v>
      </c>
      <c r="P50" s="98">
        <v>1.3</v>
      </c>
      <c r="Q50" s="100"/>
      <c r="R50" s="101">
        <f t="shared" si="36"/>
        <v>0</v>
      </c>
      <c r="S50" s="98">
        <v>1.1000000000000001</v>
      </c>
      <c r="T50" s="100"/>
      <c r="U50" s="101">
        <f t="shared" si="31"/>
        <v>0</v>
      </c>
      <c r="V50" s="98">
        <v>1.2</v>
      </c>
      <c r="W50" s="100"/>
      <c r="X50" s="101">
        <f t="shared" si="32"/>
        <v>0</v>
      </c>
      <c r="Y50" s="92">
        <v>1.2</v>
      </c>
      <c r="Z50" s="100"/>
      <c r="AA50" s="101">
        <f t="shared" si="48"/>
        <v>0</v>
      </c>
      <c r="AB50" s="98">
        <v>1.3</v>
      </c>
      <c r="AC50" s="100"/>
      <c r="AD50" s="101">
        <f t="shared" si="49"/>
        <v>0</v>
      </c>
      <c r="AE50" s="98">
        <v>1.2</v>
      </c>
      <c r="AF50" s="100"/>
      <c r="AG50" s="101">
        <f t="shared" si="50"/>
        <v>0</v>
      </c>
      <c r="AH50" s="98">
        <v>1.3</v>
      </c>
      <c r="AI50" s="100"/>
      <c r="AJ50" s="101">
        <f t="shared" si="51"/>
        <v>0</v>
      </c>
      <c r="AK50" s="98">
        <v>1.2</v>
      </c>
      <c r="AL50" s="100"/>
      <c r="AM50" s="101">
        <f t="shared" si="52"/>
        <v>0</v>
      </c>
      <c r="AN50" s="98">
        <v>1.3</v>
      </c>
      <c r="AO50" s="100"/>
      <c r="AP50" s="101">
        <f t="shared" si="53"/>
        <v>0</v>
      </c>
      <c r="AQ50" s="98">
        <v>1.2</v>
      </c>
      <c r="AR50" s="100"/>
      <c r="AS50" s="101">
        <f t="shared" si="54"/>
        <v>0</v>
      </c>
      <c r="AT50" s="98">
        <v>1.3</v>
      </c>
      <c r="AU50" s="100"/>
      <c r="AV50" s="101">
        <f t="shared" si="55"/>
        <v>0</v>
      </c>
    </row>
    <row r="51" spans="1:48" x14ac:dyDescent="0.25">
      <c r="A51" s="25" t="s">
        <v>117</v>
      </c>
      <c r="B51" s="25" t="s">
        <v>293</v>
      </c>
      <c r="C51" s="26" t="s">
        <v>252</v>
      </c>
      <c r="D51" s="25" t="s">
        <v>323</v>
      </c>
      <c r="E51" s="26"/>
      <c r="F51" s="140">
        <f t="shared" si="33"/>
        <v>0</v>
      </c>
      <c r="G51" s="98">
        <v>1.1000000000000001</v>
      </c>
      <c r="H51" s="100"/>
      <c r="I51" s="101">
        <f t="shared" si="45"/>
        <v>0</v>
      </c>
      <c r="J51" s="98">
        <v>1.2</v>
      </c>
      <c r="K51" s="100"/>
      <c r="L51" s="101">
        <f t="shared" si="46"/>
        <v>0</v>
      </c>
      <c r="M51" s="98">
        <v>1.2</v>
      </c>
      <c r="N51" s="100"/>
      <c r="O51" s="101">
        <f t="shared" si="47"/>
        <v>0</v>
      </c>
      <c r="P51" s="98">
        <v>1.3</v>
      </c>
      <c r="Q51" s="100"/>
      <c r="R51" s="101">
        <f t="shared" si="36"/>
        <v>0</v>
      </c>
      <c r="S51" s="98">
        <v>1.1000000000000001</v>
      </c>
      <c r="T51" s="100"/>
      <c r="U51" s="101">
        <f t="shared" si="31"/>
        <v>0</v>
      </c>
      <c r="V51" s="98">
        <v>1.2</v>
      </c>
      <c r="W51" s="100"/>
      <c r="X51" s="101">
        <f t="shared" si="32"/>
        <v>0</v>
      </c>
      <c r="Y51" s="92">
        <v>1.2</v>
      </c>
      <c r="Z51" s="100"/>
      <c r="AA51" s="101">
        <f t="shared" si="48"/>
        <v>0</v>
      </c>
      <c r="AB51" s="98">
        <v>1.3</v>
      </c>
      <c r="AC51" s="100"/>
      <c r="AD51" s="101">
        <f t="shared" si="49"/>
        <v>0</v>
      </c>
      <c r="AE51" s="98">
        <v>1.2</v>
      </c>
      <c r="AF51" s="100"/>
      <c r="AG51" s="101">
        <f t="shared" si="50"/>
        <v>0</v>
      </c>
      <c r="AH51" s="98">
        <v>1.3</v>
      </c>
      <c r="AI51" s="100"/>
      <c r="AJ51" s="101">
        <f t="shared" si="51"/>
        <v>0</v>
      </c>
      <c r="AK51" s="98">
        <v>1.2</v>
      </c>
      <c r="AL51" s="100"/>
      <c r="AM51" s="101">
        <f t="shared" si="52"/>
        <v>0</v>
      </c>
      <c r="AN51" s="98">
        <v>1.3</v>
      </c>
      <c r="AO51" s="100"/>
      <c r="AP51" s="101">
        <f t="shared" si="53"/>
        <v>0</v>
      </c>
      <c r="AQ51" s="98">
        <v>1.2</v>
      </c>
      <c r="AR51" s="100"/>
      <c r="AS51" s="101">
        <f t="shared" si="54"/>
        <v>0</v>
      </c>
      <c r="AT51" s="98">
        <v>1.3</v>
      </c>
      <c r="AU51" s="100"/>
      <c r="AV51" s="101">
        <f t="shared" si="55"/>
        <v>0</v>
      </c>
    </row>
    <row r="52" spans="1:48" x14ac:dyDescent="0.25">
      <c r="A52" s="27" t="s">
        <v>117</v>
      </c>
      <c r="B52" s="28" t="s">
        <v>293</v>
      </c>
      <c r="C52" s="29" t="s">
        <v>252</v>
      </c>
      <c r="D52" s="25" t="s">
        <v>352</v>
      </c>
      <c r="E52" s="25"/>
      <c r="F52" s="140">
        <f t="shared" si="33"/>
        <v>18</v>
      </c>
      <c r="G52" s="98">
        <v>1.1000000000000001</v>
      </c>
      <c r="H52" s="99"/>
      <c r="I52" s="101">
        <f t="shared" si="45"/>
        <v>0</v>
      </c>
      <c r="J52" s="98">
        <v>1.2</v>
      </c>
      <c r="K52" s="100"/>
      <c r="L52" s="101">
        <f t="shared" si="46"/>
        <v>0</v>
      </c>
      <c r="M52" s="98">
        <v>1.2</v>
      </c>
      <c r="N52" s="99">
        <v>67.143000000000001</v>
      </c>
      <c r="O52" s="101">
        <f t="shared" si="47"/>
        <v>18</v>
      </c>
      <c r="P52" s="98">
        <v>1.3</v>
      </c>
      <c r="Q52" s="99"/>
      <c r="R52" s="101">
        <f t="shared" si="36"/>
        <v>0</v>
      </c>
      <c r="S52" s="98">
        <v>1.1000000000000001</v>
      </c>
      <c r="T52" s="99"/>
      <c r="U52" s="101">
        <f t="shared" si="31"/>
        <v>0</v>
      </c>
      <c r="V52" s="98">
        <v>1.2</v>
      </c>
      <c r="W52" s="99"/>
      <c r="X52" s="101">
        <f t="shared" si="32"/>
        <v>0</v>
      </c>
      <c r="Y52" s="92">
        <v>1.2</v>
      </c>
      <c r="Z52" s="99"/>
      <c r="AA52" s="101">
        <f t="shared" si="48"/>
        <v>0</v>
      </c>
      <c r="AB52" s="98">
        <v>1.3</v>
      </c>
      <c r="AC52" s="99"/>
      <c r="AD52" s="101">
        <f t="shared" si="49"/>
        <v>0</v>
      </c>
      <c r="AE52" s="98">
        <v>1.2</v>
      </c>
      <c r="AF52" s="99"/>
      <c r="AG52" s="101">
        <f t="shared" si="50"/>
        <v>0</v>
      </c>
      <c r="AH52" s="98">
        <v>1.3</v>
      </c>
      <c r="AI52" s="99"/>
      <c r="AJ52" s="101">
        <f t="shared" si="51"/>
        <v>0</v>
      </c>
      <c r="AK52" s="98">
        <v>1.2</v>
      </c>
      <c r="AL52" s="99"/>
      <c r="AM52" s="101">
        <f t="shared" si="52"/>
        <v>0</v>
      </c>
      <c r="AN52" s="98">
        <v>1.3</v>
      </c>
      <c r="AO52" s="99"/>
      <c r="AP52" s="101">
        <f t="shared" si="53"/>
        <v>0</v>
      </c>
      <c r="AQ52" s="98">
        <v>1.2</v>
      </c>
      <c r="AR52" s="99"/>
      <c r="AS52" s="101">
        <f t="shared" si="54"/>
        <v>0</v>
      </c>
      <c r="AT52" s="98">
        <v>1.3</v>
      </c>
      <c r="AU52" s="100"/>
      <c r="AV52" s="101">
        <f t="shared" si="55"/>
        <v>0</v>
      </c>
    </row>
    <row r="53" spans="1:48" x14ac:dyDescent="0.25">
      <c r="A53" s="25" t="s">
        <v>390</v>
      </c>
      <c r="B53" s="25" t="s">
        <v>314</v>
      </c>
      <c r="C53" s="26" t="s">
        <v>290</v>
      </c>
      <c r="D53" s="25" t="s">
        <v>391</v>
      </c>
      <c r="E53" s="25"/>
      <c r="F53" s="140">
        <f t="shared" si="33"/>
        <v>0</v>
      </c>
      <c r="G53" s="98">
        <v>1.1000000000000001</v>
      </c>
      <c r="H53" s="99"/>
      <c r="I53" s="101">
        <f t="shared" si="45"/>
        <v>0</v>
      </c>
      <c r="J53" s="98">
        <v>1.2</v>
      </c>
      <c r="K53" s="100"/>
      <c r="L53" s="101">
        <f t="shared" si="46"/>
        <v>0</v>
      </c>
      <c r="M53" s="98">
        <v>1.2</v>
      </c>
      <c r="N53" s="99"/>
      <c r="O53" s="101">
        <f t="shared" si="47"/>
        <v>0</v>
      </c>
      <c r="P53" s="98">
        <v>1.3</v>
      </c>
      <c r="Q53" s="99"/>
      <c r="R53" s="101">
        <f t="shared" si="36"/>
        <v>0</v>
      </c>
      <c r="S53" s="98">
        <v>1.1000000000000001</v>
      </c>
      <c r="T53" s="99"/>
      <c r="U53" s="101">
        <f t="shared" si="31"/>
        <v>0</v>
      </c>
      <c r="V53" s="98">
        <v>1.2</v>
      </c>
      <c r="W53" s="99"/>
      <c r="X53" s="101">
        <f t="shared" si="32"/>
        <v>0</v>
      </c>
      <c r="Y53" s="92">
        <v>1.2</v>
      </c>
      <c r="Z53" s="99"/>
      <c r="AA53" s="101">
        <f t="shared" si="48"/>
        <v>0</v>
      </c>
      <c r="AB53" s="98">
        <v>1.3</v>
      </c>
      <c r="AC53" s="99"/>
      <c r="AD53" s="101">
        <f t="shared" si="49"/>
        <v>0</v>
      </c>
      <c r="AE53" s="98">
        <v>1.2</v>
      </c>
      <c r="AF53" s="99"/>
      <c r="AG53" s="101">
        <f t="shared" si="50"/>
        <v>0</v>
      </c>
      <c r="AH53" s="98">
        <v>1.3</v>
      </c>
      <c r="AI53" s="99"/>
      <c r="AJ53" s="101">
        <f t="shared" si="51"/>
        <v>0</v>
      </c>
      <c r="AK53" s="98">
        <v>1.2</v>
      </c>
      <c r="AL53" s="99"/>
      <c r="AM53" s="101">
        <f t="shared" si="52"/>
        <v>0</v>
      </c>
      <c r="AN53" s="98">
        <v>1.3</v>
      </c>
      <c r="AO53" s="99"/>
      <c r="AP53" s="101">
        <f t="shared" si="53"/>
        <v>0</v>
      </c>
      <c r="AQ53" s="98">
        <v>1.2</v>
      </c>
      <c r="AR53" s="99"/>
      <c r="AS53" s="101">
        <f t="shared" si="54"/>
        <v>0</v>
      </c>
      <c r="AT53" s="98">
        <v>1.3</v>
      </c>
      <c r="AU53" s="100"/>
      <c r="AV53" s="101">
        <f t="shared" si="55"/>
        <v>0</v>
      </c>
    </row>
    <row r="54" spans="1:48" x14ac:dyDescent="0.25">
      <c r="A54" s="148" t="s">
        <v>359</v>
      </c>
      <c r="B54" s="28" t="s">
        <v>357</v>
      </c>
      <c r="C54" s="29" t="s">
        <v>252</v>
      </c>
      <c r="D54" s="25" t="s">
        <v>389</v>
      </c>
      <c r="E54" s="25"/>
      <c r="F54" s="140">
        <f t="shared" si="33"/>
        <v>0</v>
      </c>
      <c r="G54" s="98">
        <v>1.1000000000000001</v>
      </c>
      <c r="H54" s="99"/>
      <c r="I54" s="101">
        <f t="shared" si="45"/>
        <v>0</v>
      </c>
      <c r="J54" s="98">
        <v>1.2</v>
      </c>
      <c r="K54" s="100"/>
      <c r="L54" s="101">
        <f t="shared" si="46"/>
        <v>0</v>
      </c>
      <c r="M54" s="98">
        <v>1.2</v>
      </c>
      <c r="N54" s="99"/>
      <c r="O54" s="101">
        <f t="shared" si="47"/>
        <v>0</v>
      </c>
      <c r="P54" s="98">
        <v>1.3</v>
      </c>
      <c r="Q54" s="99"/>
      <c r="R54" s="101">
        <f t="shared" si="36"/>
        <v>0</v>
      </c>
      <c r="S54" s="98">
        <v>1.1000000000000001</v>
      </c>
      <c r="T54" s="99"/>
      <c r="U54" s="101">
        <f t="shared" si="31"/>
        <v>0</v>
      </c>
      <c r="V54" s="98">
        <v>1.2</v>
      </c>
      <c r="W54" s="99"/>
      <c r="X54" s="101">
        <f t="shared" si="32"/>
        <v>0</v>
      </c>
      <c r="Y54" s="92">
        <v>1.2</v>
      </c>
      <c r="Z54" s="99"/>
      <c r="AA54" s="101">
        <f t="shared" si="48"/>
        <v>0</v>
      </c>
      <c r="AB54" s="98">
        <v>1.3</v>
      </c>
      <c r="AC54" s="99"/>
      <c r="AD54" s="101">
        <f t="shared" si="49"/>
        <v>0</v>
      </c>
      <c r="AE54" s="98">
        <v>1.2</v>
      </c>
      <c r="AF54" s="99"/>
      <c r="AG54" s="101">
        <f t="shared" si="50"/>
        <v>0</v>
      </c>
      <c r="AH54" s="98">
        <v>1.3</v>
      </c>
      <c r="AI54" s="99"/>
      <c r="AJ54" s="101">
        <f t="shared" si="51"/>
        <v>0</v>
      </c>
      <c r="AK54" s="98">
        <v>1.2</v>
      </c>
      <c r="AL54" s="99"/>
      <c r="AM54" s="101">
        <f t="shared" si="52"/>
        <v>0</v>
      </c>
      <c r="AN54" s="98">
        <v>1.3</v>
      </c>
      <c r="AO54" s="99"/>
      <c r="AP54" s="101">
        <f t="shared" si="53"/>
        <v>0</v>
      </c>
      <c r="AQ54" s="98">
        <v>1.2</v>
      </c>
      <c r="AR54" s="99"/>
      <c r="AS54" s="101">
        <f t="shared" si="54"/>
        <v>0</v>
      </c>
      <c r="AT54" s="98">
        <v>1.3</v>
      </c>
      <c r="AU54" s="100"/>
      <c r="AV54" s="101">
        <f t="shared" si="55"/>
        <v>0</v>
      </c>
    </row>
    <row r="55" spans="1:48" x14ac:dyDescent="0.25">
      <c r="A55" s="148" t="s">
        <v>242</v>
      </c>
      <c r="B55" s="28" t="s">
        <v>243</v>
      </c>
      <c r="C55" s="29" t="s">
        <v>136</v>
      </c>
      <c r="D55" s="25" t="s">
        <v>392</v>
      </c>
      <c r="E55" s="25"/>
      <c r="F55" s="140">
        <f t="shared" si="33"/>
        <v>0</v>
      </c>
      <c r="G55" s="98">
        <v>1.1000000000000001</v>
      </c>
      <c r="H55" s="99"/>
      <c r="I55" s="101">
        <f t="shared" si="45"/>
        <v>0</v>
      </c>
      <c r="J55" s="98">
        <v>1.2</v>
      </c>
      <c r="K55" s="100"/>
      <c r="L55" s="101">
        <f t="shared" si="46"/>
        <v>0</v>
      </c>
      <c r="M55" s="98">
        <v>1.2</v>
      </c>
      <c r="N55" s="99"/>
      <c r="O55" s="101">
        <f t="shared" si="47"/>
        <v>0</v>
      </c>
      <c r="P55" s="98">
        <v>1.3</v>
      </c>
      <c r="Q55" s="99"/>
      <c r="R55" s="101">
        <f t="shared" si="36"/>
        <v>0</v>
      </c>
      <c r="S55" s="98">
        <v>1.1000000000000001</v>
      </c>
      <c r="T55" s="99"/>
      <c r="U55" s="101">
        <f t="shared" si="31"/>
        <v>0</v>
      </c>
      <c r="V55" s="98">
        <v>1.2</v>
      </c>
      <c r="W55" s="99"/>
      <c r="X55" s="101">
        <f t="shared" si="32"/>
        <v>0</v>
      </c>
      <c r="Y55" s="92">
        <v>1.2</v>
      </c>
      <c r="Z55" s="99"/>
      <c r="AA55" s="101">
        <f t="shared" si="48"/>
        <v>0</v>
      </c>
      <c r="AB55" s="98">
        <v>1.3</v>
      </c>
      <c r="AC55" s="99"/>
      <c r="AD55" s="101">
        <f t="shared" si="49"/>
        <v>0</v>
      </c>
      <c r="AE55" s="98">
        <v>1.2</v>
      </c>
      <c r="AF55" s="99"/>
      <c r="AG55" s="101">
        <f t="shared" si="50"/>
        <v>0</v>
      </c>
      <c r="AH55" s="98">
        <v>1.3</v>
      </c>
      <c r="AI55" s="99"/>
      <c r="AJ55" s="101">
        <f t="shared" si="51"/>
        <v>0</v>
      </c>
      <c r="AK55" s="98">
        <v>1.2</v>
      </c>
      <c r="AL55" s="99"/>
      <c r="AM55" s="101">
        <f t="shared" si="52"/>
        <v>0</v>
      </c>
      <c r="AN55" s="98">
        <v>1.3</v>
      </c>
      <c r="AO55" s="99"/>
      <c r="AP55" s="101">
        <f t="shared" si="53"/>
        <v>0</v>
      </c>
      <c r="AQ55" s="98">
        <v>1.2</v>
      </c>
      <c r="AR55" s="99"/>
      <c r="AS55" s="101">
        <f t="shared" si="54"/>
        <v>0</v>
      </c>
      <c r="AT55" s="98">
        <v>1.3</v>
      </c>
      <c r="AU55" s="100"/>
      <c r="AV55" s="101">
        <f t="shared" si="55"/>
        <v>0</v>
      </c>
    </row>
    <row r="56" spans="1:48" x14ac:dyDescent="0.25">
      <c r="A56" s="148" t="s">
        <v>157</v>
      </c>
      <c r="B56" s="28" t="s">
        <v>261</v>
      </c>
      <c r="C56" s="29" t="s">
        <v>262</v>
      </c>
      <c r="D56" s="25" t="s">
        <v>378</v>
      </c>
      <c r="E56" s="25"/>
      <c r="F56" s="140">
        <f t="shared" si="33"/>
        <v>0</v>
      </c>
      <c r="G56" s="98">
        <v>1.1000000000000001</v>
      </c>
      <c r="H56" s="99"/>
      <c r="I56" s="101">
        <f t="shared" si="45"/>
        <v>0</v>
      </c>
      <c r="J56" s="98">
        <v>1.2</v>
      </c>
      <c r="K56" s="100"/>
      <c r="L56" s="101">
        <f t="shared" si="46"/>
        <v>0</v>
      </c>
      <c r="M56" s="98">
        <v>1.2</v>
      </c>
      <c r="N56" s="99"/>
      <c r="O56" s="101">
        <f t="shared" si="47"/>
        <v>0</v>
      </c>
      <c r="P56" s="98">
        <v>1.3</v>
      </c>
      <c r="Q56" s="99"/>
      <c r="R56" s="101">
        <f t="shared" si="36"/>
        <v>0</v>
      </c>
      <c r="S56" s="98">
        <v>1.1000000000000001</v>
      </c>
      <c r="T56" s="99"/>
      <c r="U56" s="101">
        <f t="shared" si="31"/>
        <v>0</v>
      </c>
      <c r="V56" s="98">
        <v>1.2</v>
      </c>
      <c r="W56" s="99"/>
      <c r="X56" s="101">
        <f t="shared" si="32"/>
        <v>0</v>
      </c>
      <c r="Y56" s="92">
        <v>1.2</v>
      </c>
      <c r="Z56" s="99"/>
      <c r="AA56" s="101">
        <f t="shared" si="48"/>
        <v>0</v>
      </c>
      <c r="AB56" s="98">
        <v>1.3</v>
      </c>
      <c r="AC56" s="99"/>
      <c r="AD56" s="101">
        <f t="shared" si="49"/>
        <v>0</v>
      </c>
      <c r="AE56" s="98">
        <v>1.2</v>
      </c>
      <c r="AF56" s="99"/>
      <c r="AG56" s="101">
        <f t="shared" si="50"/>
        <v>0</v>
      </c>
      <c r="AH56" s="98">
        <v>1.3</v>
      </c>
      <c r="AI56" s="99"/>
      <c r="AJ56" s="101">
        <f t="shared" si="51"/>
        <v>0</v>
      </c>
      <c r="AK56" s="98">
        <v>1.2</v>
      </c>
      <c r="AL56" s="99"/>
      <c r="AM56" s="101">
        <f t="shared" si="52"/>
        <v>0</v>
      </c>
      <c r="AN56" s="98">
        <v>1.3</v>
      </c>
      <c r="AO56" s="99"/>
      <c r="AP56" s="101">
        <f t="shared" si="53"/>
        <v>0</v>
      </c>
      <c r="AQ56" s="98">
        <v>1.2</v>
      </c>
      <c r="AR56" s="99"/>
      <c r="AS56" s="101">
        <f t="shared" si="54"/>
        <v>0</v>
      </c>
      <c r="AT56" s="98">
        <v>1.3</v>
      </c>
      <c r="AU56" s="100"/>
      <c r="AV56" s="101">
        <f t="shared" si="55"/>
        <v>0</v>
      </c>
    </row>
    <row r="57" spans="1:48" x14ac:dyDescent="0.25">
      <c r="A57" s="25" t="s">
        <v>256</v>
      </c>
      <c r="B57" s="25" t="s">
        <v>339</v>
      </c>
      <c r="C57" s="25" t="s">
        <v>340</v>
      </c>
      <c r="D57" s="25" t="s">
        <v>345</v>
      </c>
      <c r="E57" s="25"/>
      <c r="F57" s="140">
        <f t="shared" si="33"/>
        <v>0</v>
      </c>
      <c r="G57" s="98">
        <v>1.1000000000000001</v>
      </c>
      <c r="H57" s="104"/>
      <c r="I57" s="101">
        <f t="shared" si="45"/>
        <v>0</v>
      </c>
      <c r="J57" s="98">
        <v>1.2</v>
      </c>
      <c r="K57" s="106"/>
      <c r="L57" s="101">
        <f t="shared" si="46"/>
        <v>0</v>
      </c>
      <c r="M57" s="98">
        <v>1.2</v>
      </c>
      <c r="N57" s="99"/>
      <c r="O57" s="101">
        <f t="shared" si="47"/>
        <v>0</v>
      </c>
      <c r="P57" s="98">
        <v>1.3</v>
      </c>
      <c r="Q57" s="99"/>
      <c r="R57" s="101">
        <f t="shared" si="36"/>
        <v>0</v>
      </c>
      <c r="S57" s="98">
        <v>1.1000000000000001</v>
      </c>
      <c r="T57" s="99"/>
      <c r="U57" s="101">
        <f t="shared" si="31"/>
        <v>0</v>
      </c>
      <c r="V57" s="98">
        <v>1.2</v>
      </c>
      <c r="W57" s="99"/>
      <c r="X57" s="101">
        <f t="shared" si="32"/>
        <v>0</v>
      </c>
      <c r="Y57" s="92">
        <v>1.2</v>
      </c>
      <c r="Z57" s="99"/>
      <c r="AA57" s="101">
        <f t="shared" si="48"/>
        <v>0</v>
      </c>
      <c r="AB57" s="98">
        <v>1.3</v>
      </c>
      <c r="AC57" s="99"/>
      <c r="AD57" s="101">
        <f t="shared" si="49"/>
        <v>0</v>
      </c>
      <c r="AE57" s="98">
        <v>1.2</v>
      </c>
      <c r="AF57" s="99"/>
      <c r="AG57" s="101">
        <f t="shared" si="50"/>
        <v>0</v>
      </c>
      <c r="AH57" s="98">
        <v>1.3</v>
      </c>
      <c r="AI57" s="99"/>
      <c r="AJ57" s="101">
        <f t="shared" si="51"/>
        <v>0</v>
      </c>
      <c r="AK57" s="98">
        <v>1.2</v>
      </c>
      <c r="AL57" s="99"/>
      <c r="AM57" s="101">
        <f t="shared" si="52"/>
        <v>0</v>
      </c>
      <c r="AN57" s="98">
        <v>1.3</v>
      </c>
      <c r="AO57" s="99"/>
      <c r="AP57" s="101">
        <f t="shared" si="53"/>
        <v>0</v>
      </c>
      <c r="AQ57" s="98">
        <v>1.2</v>
      </c>
      <c r="AR57" s="99"/>
      <c r="AS57" s="101">
        <f t="shared" si="54"/>
        <v>0</v>
      </c>
      <c r="AT57" s="98">
        <v>1.3</v>
      </c>
      <c r="AU57" s="100"/>
      <c r="AV57" s="101">
        <f t="shared" si="55"/>
        <v>0</v>
      </c>
    </row>
    <row r="58" spans="1:48" x14ac:dyDescent="0.25">
      <c r="A58" s="28" t="s">
        <v>188</v>
      </c>
      <c r="B58" s="28" t="s">
        <v>189</v>
      </c>
      <c r="C58" s="29" t="s">
        <v>190</v>
      </c>
      <c r="D58" s="28" t="s">
        <v>191</v>
      </c>
      <c r="E58" s="28"/>
      <c r="F58" s="140">
        <f t="shared" si="33"/>
        <v>0</v>
      </c>
      <c r="G58" s="103">
        <v>1.1000000000000001</v>
      </c>
      <c r="H58" s="104"/>
      <c r="I58" s="102">
        <f t="shared" si="45"/>
        <v>0</v>
      </c>
      <c r="J58" s="103">
        <v>1.2</v>
      </c>
      <c r="K58" s="106">
        <v>52.856999999999999</v>
      </c>
      <c r="L58" s="102">
        <f t="shared" si="46"/>
        <v>0</v>
      </c>
      <c r="M58" s="103">
        <v>1.2</v>
      </c>
      <c r="N58" s="104"/>
      <c r="O58" s="101">
        <f t="shared" si="47"/>
        <v>0</v>
      </c>
      <c r="P58" s="103">
        <v>1.3</v>
      </c>
      <c r="Q58" s="104"/>
      <c r="R58" s="101">
        <f t="shared" si="36"/>
        <v>0</v>
      </c>
      <c r="S58" s="98">
        <v>1.1000000000000001</v>
      </c>
      <c r="T58" s="106"/>
      <c r="U58" s="102">
        <f>IF(T58&lt;60,0,21-_xlfn.RANK.EQ(T58,$K$40:$K$58,0))</f>
        <v>0</v>
      </c>
      <c r="V58" s="99">
        <v>1.2</v>
      </c>
      <c r="W58" s="104"/>
      <c r="X58" s="101">
        <f t="shared" si="32"/>
        <v>0</v>
      </c>
      <c r="Y58" s="103">
        <v>1.2</v>
      </c>
      <c r="Z58" s="104"/>
      <c r="AA58" s="101">
        <f t="shared" si="48"/>
        <v>0</v>
      </c>
      <c r="AB58" s="103">
        <v>1.3</v>
      </c>
      <c r="AC58" s="104"/>
      <c r="AD58" s="101">
        <f t="shared" si="49"/>
        <v>0</v>
      </c>
      <c r="AE58" s="103">
        <v>1.2</v>
      </c>
      <c r="AF58" s="104"/>
      <c r="AG58" s="101">
        <f t="shared" si="50"/>
        <v>0</v>
      </c>
      <c r="AH58" s="103">
        <v>1.3</v>
      </c>
      <c r="AI58" s="104"/>
      <c r="AJ58" s="101">
        <f t="shared" si="51"/>
        <v>0</v>
      </c>
      <c r="AK58" s="103">
        <v>1.2</v>
      </c>
      <c r="AL58" s="104"/>
      <c r="AM58" s="101">
        <f t="shared" si="52"/>
        <v>0</v>
      </c>
      <c r="AN58" s="103">
        <v>1.3</v>
      </c>
      <c r="AO58" s="104"/>
      <c r="AP58" s="101">
        <f t="shared" si="53"/>
        <v>0</v>
      </c>
      <c r="AQ58" s="103">
        <v>1.2</v>
      </c>
      <c r="AR58" s="104"/>
      <c r="AS58" s="102">
        <f>IF(AR58&lt;60,0,21-_xlfn.RANK.EQ(AR58,$K$40:$K$58,0))</f>
        <v>0</v>
      </c>
      <c r="AT58" s="103">
        <v>1.3</v>
      </c>
      <c r="AU58" s="106"/>
      <c r="AV58" s="101">
        <f t="shared" si="55"/>
        <v>0</v>
      </c>
    </row>
    <row r="59" spans="1:48" x14ac:dyDescent="0.25">
      <c r="A59" s="25" t="s">
        <v>407</v>
      </c>
      <c r="B59" s="25" t="s">
        <v>408</v>
      </c>
      <c r="C59" s="25" t="s">
        <v>409</v>
      </c>
      <c r="D59" s="25" t="s">
        <v>410</v>
      </c>
      <c r="E59" s="25"/>
      <c r="F59" s="140">
        <f t="shared" si="33"/>
        <v>19</v>
      </c>
      <c r="G59" s="103">
        <v>1.1000000000000001</v>
      </c>
      <c r="H59" s="99"/>
      <c r="I59" s="102">
        <f t="shared" si="45"/>
        <v>0</v>
      </c>
      <c r="J59" s="103">
        <v>1.2</v>
      </c>
      <c r="K59" s="100"/>
      <c r="L59" s="102">
        <f t="shared" si="46"/>
        <v>0</v>
      </c>
      <c r="M59" s="98">
        <v>1.2</v>
      </c>
      <c r="N59" s="99">
        <v>68.036000000000001</v>
      </c>
      <c r="O59" s="101">
        <f t="shared" si="47"/>
        <v>19</v>
      </c>
      <c r="P59" s="98">
        <v>1.3</v>
      </c>
      <c r="Q59" s="99">
        <v>62.188000000000002</v>
      </c>
      <c r="R59" s="101">
        <f t="shared" si="36"/>
        <v>18</v>
      </c>
      <c r="S59" s="98">
        <v>1.1000000000000001</v>
      </c>
      <c r="T59" s="100"/>
      <c r="U59" s="102">
        <f>IF(T59&lt;60,0,21-_xlfn.RANK.EQ(T59,$K$40:$K$58,0))</f>
        <v>0</v>
      </c>
      <c r="V59" s="99">
        <v>1.2</v>
      </c>
      <c r="W59" s="99"/>
      <c r="X59" s="101">
        <f t="shared" si="32"/>
        <v>0</v>
      </c>
      <c r="Y59" s="98">
        <v>1.2</v>
      </c>
      <c r="Z59" s="99"/>
      <c r="AA59" s="101">
        <f t="shared" si="48"/>
        <v>0</v>
      </c>
      <c r="AB59" s="98">
        <v>1.3</v>
      </c>
      <c r="AC59" s="99"/>
      <c r="AD59" s="101">
        <f t="shared" si="49"/>
        <v>0</v>
      </c>
      <c r="AE59" s="98">
        <v>1.2</v>
      </c>
      <c r="AF59" s="99"/>
      <c r="AG59" s="101">
        <f t="shared" si="50"/>
        <v>0</v>
      </c>
      <c r="AH59" s="98">
        <v>1.3</v>
      </c>
      <c r="AI59" s="99"/>
      <c r="AJ59" s="101">
        <f t="shared" si="51"/>
        <v>0</v>
      </c>
      <c r="AK59" s="98">
        <v>1.2</v>
      </c>
      <c r="AL59" s="99"/>
      <c r="AM59" s="101">
        <f t="shared" si="52"/>
        <v>0</v>
      </c>
      <c r="AN59" s="98">
        <v>1.3</v>
      </c>
      <c r="AO59" s="99"/>
      <c r="AP59" s="101">
        <f t="shared" si="53"/>
        <v>0</v>
      </c>
      <c r="AQ59" s="98">
        <v>1.2</v>
      </c>
      <c r="AR59" s="99"/>
      <c r="AS59" s="102">
        <f>IF(AR59&lt;60,0,21-_xlfn.RANK.EQ(AR59,$K$40:$K$58,0))</f>
        <v>0</v>
      </c>
      <c r="AT59" s="98">
        <v>1.3</v>
      </c>
      <c r="AU59" s="99"/>
      <c r="AV59" s="101">
        <f t="shared" si="55"/>
        <v>0</v>
      </c>
    </row>
    <row r="60" spans="1:48" x14ac:dyDescent="0.25">
      <c r="A60" s="25" t="s">
        <v>411</v>
      </c>
      <c r="B60" s="25" t="s">
        <v>412</v>
      </c>
      <c r="C60" s="25" t="s">
        <v>413</v>
      </c>
      <c r="D60" s="25" t="s">
        <v>414</v>
      </c>
      <c r="E60" s="25"/>
      <c r="F60" s="140">
        <f t="shared" si="33"/>
        <v>16</v>
      </c>
      <c r="G60" s="103">
        <v>1.1000000000000001</v>
      </c>
      <c r="H60" s="99"/>
      <c r="I60" s="102">
        <f t="shared" si="45"/>
        <v>0</v>
      </c>
      <c r="J60" s="103">
        <v>1.2</v>
      </c>
      <c r="K60" s="100"/>
      <c r="L60" s="102">
        <f t="shared" si="46"/>
        <v>0</v>
      </c>
      <c r="M60" s="103">
        <v>1.2</v>
      </c>
      <c r="N60" s="99">
        <v>60.179000000000002</v>
      </c>
      <c r="O60" s="101">
        <f t="shared" si="47"/>
        <v>16</v>
      </c>
      <c r="P60" s="103">
        <v>1.3</v>
      </c>
      <c r="Q60" s="99">
        <v>59.167000000000002</v>
      </c>
      <c r="R60" s="101">
        <f t="shared" si="36"/>
        <v>0</v>
      </c>
      <c r="S60" s="98">
        <v>1.1000000000000001</v>
      </c>
      <c r="T60" s="100"/>
      <c r="U60" s="102">
        <f>IF(T60&lt;60,0,21-_xlfn.RANK.EQ(T60,$K$40:$K$58,0))</f>
        <v>0</v>
      </c>
      <c r="V60" s="99">
        <v>1.2</v>
      </c>
      <c r="W60" s="99"/>
      <c r="X60" s="101">
        <f t="shared" si="32"/>
        <v>0</v>
      </c>
      <c r="Y60" s="103">
        <v>1.2</v>
      </c>
      <c r="Z60" s="99"/>
      <c r="AA60" s="101">
        <f t="shared" si="48"/>
        <v>0</v>
      </c>
      <c r="AB60" s="103">
        <v>1.3</v>
      </c>
      <c r="AC60" s="99"/>
      <c r="AD60" s="101">
        <f t="shared" si="49"/>
        <v>0</v>
      </c>
      <c r="AE60" s="103">
        <v>1.2</v>
      </c>
      <c r="AF60" s="99"/>
      <c r="AG60" s="101">
        <f t="shared" si="50"/>
        <v>0</v>
      </c>
      <c r="AH60" s="103">
        <v>1.3</v>
      </c>
      <c r="AI60" s="99"/>
      <c r="AJ60" s="101">
        <f t="shared" si="51"/>
        <v>0</v>
      </c>
      <c r="AK60" s="103">
        <v>1.2</v>
      </c>
      <c r="AL60" s="99"/>
      <c r="AM60" s="101">
        <f t="shared" si="52"/>
        <v>0</v>
      </c>
      <c r="AN60" s="103">
        <v>1.3</v>
      </c>
      <c r="AO60" s="99"/>
      <c r="AP60" s="101">
        <f t="shared" si="53"/>
        <v>0</v>
      </c>
      <c r="AQ60" s="103">
        <v>1.2</v>
      </c>
      <c r="AR60" s="99"/>
      <c r="AS60" s="102">
        <f>IF(AR60&lt;60,0,21-_xlfn.RANK.EQ(AR60,$K$40:$K$58,0))</f>
        <v>0</v>
      </c>
      <c r="AT60" s="103">
        <v>1.3</v>
      </c>
      <c r="AU60" s="99"/>
      <c r="AV60" s="101">
        <f t="shared" si="55"/>
        <v>0</v>
      </c>
    </row>
    <row r="61" spans="1:48" x14ac:dyDescent="0.25">
      <c r="A61" s="25" t="s">
        <v>157</v>
      </c>
      <c r="B61" s="25" t="s">
        <v>261</v>
      </c>
      <c r="C61" s="25" t="s">
        <v>262</v>
      </c>
      <c r="D61" s="25" t="s">
        <v>428</v>
      </c>
      <c r="E61" s="26"/>
      <c r="F61" s="140">
        <f t="shared" si="33"/>
        <v>0</v>
      </c>
      <c r="G61" s="98">
        <v>1.1000000000000001</v>
      </c>
      <c r="H61" s="100"/>
      <c r="I61" s="101">
        <f t="shared" si="45"/>
        <v>0</v>
      </c>
      <c r="J61" s="98">
        <v>1.2</v>
      </c>
      <c r="K61" s="100"/>
      <c r="L61" s="101">
        <f t="shared" si="46"/>
        <v>0</v>
      </c>
      <c r="M61" s="98">
        <v>1.2</v>
      </c>
      <c r="N61" s="99"/>
      <c r="O61" s="101">
        <f t="shared" si="47"/>
        <v>0</v>
      </c>
      <c r="P61" s="98">
        <v>1.3</v>
      </c>
      <c r="Q61" s="99"/>
      <c r="R61" s="101">
        <f t="shared" si="36"/>
        <v>0</v>
      </c>
      <c r="S61" s="98">
        <v>1.1000000000000001</v>
      </c>
      <c r="T61" s="100"/>
      <c r="U61" s="101">
        <f>IF(T61&lt;60,0,21-_xlfn.RANK.EQ(T61,$K$40:$K$58,0))</f>
        <v>0</v>
      </c>
      <c r="V61" s="99">
        <v>1.2</v>
      </c>
      <c r="W61" s="99"/>
      <c r="X61" s="101">
        <f t="shared" si="32"/>
        <v>0</v>
      </c>
      <c r="Y61" s="98">
        <v>1.2</v>
      </c>
      <c r="Z61" s="99"/>
      <c r="AA61" s="101">
        <f t="shared" si="48"/>
        <v>0</v>
      </c>
      <c r="AB61" s="98">
        <v>1.3</v>
      </c>
      <c r="AC61" s="99"/>
      <c r="AD61" s="101">
        <f t="shared" si="49"/>
        <v>0</v>
      </c>
      <c r="AE61" s="98">
        <v>1.2</v>
      </c>
      <c r="AF61" s="99"/>
      <c r="AG61" s="101">
        <f t="shared" si="50"/>
        <v>0</v>
      </c>
      <c r="AH61" s="98">
        <v>1.3</v>
      </c>
      <c r="AI61" s="99"/>
      <c r="AJ61" s="101">
        <f t="shared" si="51"/>
        <v>0</v>
      </c>
      <c r="AK61" s="98">
        <v>1.2</v>
      </c>
      <c r="AL61" s="99"/>
      <c r="AM61" s="101">
        <f t="shared" si="52"/>
        <v>0</v>
      </c>
      <c r="AN61" s="98">
        <v>1.3</v>
      </c>
      <c r="AO61" s="99"/>
      <c r="AP61" s="101">
        <f t="shared" si="53"/>
        <v>0</v>
      </c>
      <c r="AQ61" s="98">
        <v>1.2</v>
      </c>
      <c r="AR61" s="99"/>
      <c r="AS61" s="101">
        <f>IF(AR61&lt;60,0,21-_xlfn.RANK.EQ(AR61,$K$40:$K$58,0))</f>
        <v>0</v>
      </c>
      <c r="AT61" s="98">
        <v>1.3</v>
      </c>
      <c r="AU61" s="99"/>
      <c r="AV61" s="101">
        <f t="shared" si="55"/>
        <v>0</v>
      </c>
    </row>
    <row r="62" spans="1:48" x14ac:dyDescent="0.25">
      <c r="A62" s="35"/>
      <c r="B62" s="35"/>
      <c r="C62" s="35"/>
      <c r="D62" s="1"/>
      <c r="E62" s="1"/>
      <c r="Y62" s="40"/>
    </row>
    <row r="63" spans="1:48" ht="16.5" thickBot="1" x14ac:dyDescent="0.3">
      <c r="A63" s="35"/>
      <c r="B63" s="35"/>
      <c r="C63" s="35"/>
      <c r="D63" s="1"/>
      <c r="E63" s="1"/>
      <c r="Y63" s="40"/>
    </row>
    <row r="64" spans="1:48" ht="24" thickBot="1" x14ac:dyDescent="0.3">
      <c r="A64" s="35"/>
      <c r="B64" s="35"/>
      <c r="C64" s="35"/>
      <c r="D64" s="35"/>
      <c r="E64" s="35"/>
      <c r="F64" s="107"/>
      <c r="G64" s="208" t="s">
        <v>279</v>
      </c>
      <c r="H64" s="209"/>
      <c r="I64" s="202"/>
      <c r="J64" s="202"/>
      <c r="K64" s="202"/>
      <c r="L64" s="203"/>
      <c r="M64" s="208" t="s">
        <v>281</v>
      </c>
      <c r="N64" s="209"/>
      <c r="O64" s="202"/>
      <c r="P64" s="202"/>
      <c r="Q64" s="202"/>
      <c r="R64" s="203"/>
      <c r="S64" s="208" t="s">
        <v>280</v>
      </c>
      <c r="T64" s="209"/>
      <c r="U64" s="202"/>
      <c r="V64" s="202"/>
      <c r="W64" s="202"/>
      <c r="X64" s="203"/>
      <c r="Y64" s="210" t="s">
        <v>1</v>
      </c>
      <c r="Z64" s="211"/>
      <c r="AA64" s="211"/>
      <c r="AB64" s="211"/>
      <c r="AC64" s="211"/>
      <c r="AD64" s="212"/>
      <c r="AE64" s="200" t="s">
        <v>347</v>
      </c>
      <c r="AF64" s="201"/>
      <c r="AG64" s="202"/>
      <c r="AH64" s="202"/>
      <c r="AI64" s="202"/>
      <c r="AJ64" s="203"/>
      <c r="AK64" s="200" t="s">
        <v>282</v>
      </c>
      <c r="AL64" s="201"/>
      <c r="AM64" s="202"/>
      <c r="AN64" s="202"/>
      <c r="AO64" s="202"/>
      <c r="AP64" s="203"/>
      <c r="AQ64" s="200" t="s">
        <v>53</v>
      </c>
      <c r="AR64" s="201"/>
      <c r="AS64" s="202"/>
      <c r="AT64" s="202"/>
      <c r="AU64" s="202"/>
      <c r="AV64" s="203"/>
    </row>
    <row r="65" spans="1:48" ht="47.25" x14ac:dyDescent="0.25">
      <c r="A65" s="213" t="s">
        <v>56</v>
      </c>
      <c r="B65" s="214"/>
      <c r="C65" s="214"/>
      <c r="D65" s="214"/>
      <c r="E65" s="214"/>
      <c r="F65" s="142" t="s">
        <v>4</v>
      </c>
      <c r="G65" s="13" t="s">
        <v>51</v>
      </c>
      <c r="H65" s="16" t="s">
        <v>52</v>
      </c>
      <c r="I65" s="12" t="s">
        <v>9</v>
      </c>
      <c r="J65" s="13" t="s">
        <v>51</v>
      </c>
      <c r="K65" s="16" t="s">
        <v>52</v>
      </c>
      <c r="L65" s="12" t="s">
        <v>9</v>
      </c>
      <c r="M65" s="13" t="s">
        <v>51</v>
      </c>
      <c r="N65" s="16" t="s">
        <v>52</v>
      </c>
      <c r="O65" s="12" t="s">
        <v>9</v>
      </c>
      <c r="P65" s="13" t="s">
        <v>51</v>
      </c>
      <c r="Q65" s="16" t="s">
        <v>52</v>
      </c>
      <c r="R65" s="12" t="s">
        <v>9</v>
      </c>
      <c r="S65" s="13" t="s">
        <v>51</v>
      </c>
      <c r="T65" s="16" t="s">
        <v>52</v>
      </c>
      <c r="U65" s="12" t="s">
        <v>9</v>
      </c>
      <c r="V65" s="13" t="s">
        <v>51</v>
      </c>
      <c r="W65" s="16" t="s">
        <v>52</v>
      </c>
      <c r="X65" s="12" t="s">
        <v>9</v>
      </c>
      <c r="Y65" s="13" t="s">
        <v>51</v>
      </c>
      <c r="Z65" s="82" t="s">
        <v>52</v>
      </c>
      <c r="AA65" s="83" t="s">
        <v>9</v>
      </c>
      <c r="AB65" s="67" t="s">
        <v>51</v>
      </c>
      <c r="AC65" s="82" t="s">
        <v>52</v>
      </c>
      <c r="AD65" s="12" t="s">
        <v>9</v>
      </c>
      <c r="AE65" s="13" t="s">
        <v>51</v>
      </c>
      <c r="AF65" s="16" t="s">
        <v>52</v>
      </c>
      <c r="AG65" s="15" t="s">
        <v>9</v>
      </c>
      <c r="AH65" s="13" t="s">
        <v>51</v>
      </c>
      <c r="AI65" s="16" t="s">
        <v>52</v>
      </c>
      <c r="AJ65" s="15" t="s">
        <v>9</v>
      </c>
      <c r="AK65" s="13" t="s">
        <v>51</v>
      </c>
      <c r="AL65" s="16" t="s">
        <v>52</v>
      </c>
      <c r="AM65" s="15" t="s">
        <v>9</v>
      </c>
      <c r="AN65" s="13" t="s">
        <v>51</v>
      </c>
      <c r="AO65" s="16" t="s">
        <v>52</v>
      </c>
      <c r="AP65" s="15" t="s">
        <v>9</v>
      </c>
      <c r="AQ65" s="13" t="s">
        <v>51</v>
      </c>
      <c r="AR65" s="16" t="s">
        <v>52</v>
      </c>
      <c r="AS65" s="15" t="s">
        <v>9</v>
      </c>
      <c r="AT65" s="13" t="s">
        <v>51</v>
      </c>
      <c r="AU65" s="16" t="s">
        <v>52</v>
      </c>
      <c r="AV65" s="15" t="s">
        <v>9</v>
      </c>
    </row>
    <row r="66" spans="1:48" s="17" customFormat="1" x14ac:dyDescent="0.25">
      <c r="A66" s="18" t="s">
        <v>11</v>
      </c>
      <c r="B66" s="18" t="s">
        <v>12</v>
      </c>
      <c r="C66" s="19" t="s">
        <v>13</v>
      </c>
      <c r="D66" s="18" t="s">
        <v>14</v>
      </c>
      <c r="E66" s="19" t="s">
        <v>61</v>
      </c>
      <c r="F66" s="44"/>
      <c r="G66" s="81"/>
      <c r="H66" s="85"/>
      <c r="I66" s="44"/>
      <c r="J66" s="81"/>
      <c r="K66" s="85"/>
      <c r="L66" s="44"/>
      <c r="M66" s="81"/>
      <c r="N66" s="85"/>
      <c r="O66" s="44"/>
      <c r="P66" s="81"/>
      <c r="Q66" s="85"/>
      <c r="R66" s="44"/>
      <c r="S66" s="81"/>
      <c r="T66" s="85"/>
      <c r="U66" s="44"/>
      <c r="V66" s="81"/>
      <c r="W66" s="85"/>
      <c r="X66" s="44"/>
      <c r="Y66" s="81"/>
      <c r="Z66" s="117"/>
      <c r="AA66" s="111"/>
      <c r="AB66" s="79"/>
      <c r="AC66" s="117"/>
      <c r="AD66" s="44"/>
      <c r="AE66" s="81"/>
      <c r="AF66" s="85"/>
      <c r="AG66" s="44"/>
      <c r="AH66" s="81"/>
      <c r="AI66" s="85"/>
      <c r="AJ66" s="44"/>
      <c r="AK66" s="81"/>
      <c r="AL66" s="85"/>
      <c r="AM66" s="44"/>
      <c r="AN66" s="81"/>
      <c r="AO66" s="85"/>
      <c r="AP66" s="44"/>
      <c r="AQ66" s="81"/>
      <c r="AR66" s="85"/>
      <c r="AS66" s="44"/>
      <c r="AT66" s="81"/>
      <c r="AU66" s="85"/>
      <c r="AV66" s="44"/>
    </row>
    <row r="67" spans="1:48" x14ac:dyDescent="0.25">
      <c r="A67" s="25" t="s">
        <v>117</v>
      </c>
      <c r="B67" s="25" t="s">
        <v>145</v>
      </c>
      <c r="C67" s="26" t="s">
        <v>130</v>
      </c>
      <c r="D67" s="25" t="s">
        <v>146</v>
      </c>
      <c r="E67" s="26"/>
      <c r="F67" s="140">
        <f>IF(N(H67)&gt;=N(K67), I67, L67)+IF(N(N67)&gt;=N(Q67), O67, R67)</f>
        <v>17</v>
      </c>
      <c r="G67" s="98">
        <v>2.1</v>
      </c>
      <c r="H67" s="100">
        <v>60.768999999999998</v>
      </c>
      <c r="I67" s="101">
        <f t="shared" ref="I67:I79" si="56">IF(H67&lt;60,0,21-_xlfn.RANK.EQ(H67,$H$67:$H$78,0))</f>
        <v>17</v>
      </c>
      <c r="J67" s="98">
        <v>2.2000000000000002</v>
      </c>
      <c r="K67" s="100"/>
      <c r="L67" s="101">
        <f t="shared" ref="L67:L79" si="57">IF(K67&lt;60,0,21-_xlfn.RANK.EQ(K67,$K$67:$K$78,0))</f>
        <v>0</v>
      </c>
      <c r="M67" s="98">
        <v>2.2000000000000002</v>
      </c>
      <c r="N67" s="100"/>
      <c r="O67" s="101">
        <f t="shared" ref="O67:O79" si="58">IF(N67&lt;60,0,21-_xlfn.RANK.EQ(N67,$N$67:$N$78,0))</f>
        <v>0</v>
      </c>
      <c r="P67" s="98">
        <v>2.2999999999999998</v>
      </c>
      <c r="Q67" s="100"/>
      <c r="R67" s="101">
        <f t="shared" ref="R67:R79" si="59">IF(Q67&lt;60,0,21-_xlfn.RANK.EQ(Q67,$Q$67:$Q$78,0))</f>
        <v>0</v>
      </c>
      <c r="S67" s="98">
        <v>2.1</v>
      </c>
      <c r="T67" s="100"/>
      <c r="U67" s="101">
        <f t="shared" ref="U67:U79" si="60">IF(T67&lt;60,0,21-_xlfn.RANK.EQ(T67,$T$67:$T$78,0))</f>
        <v>0</v>
      </c>
      <c r="V67" s="98">
        <v>2.2000000000000002</v>
      </c>
      <c r="W67" s="100"/>
      <c r="X67" s="101">
        <f t="shared" ref="X67:X79" si="61">IF(W67&lt;60,0,21-_xlfn.RANK.EQ(W67,$W$67:$W$78,0))</f>
        <v>0</v>
      </c>
      <c r="Y67" s="98">
        <v>2.2000000000000002</v>
      </c>
      <c r="Z67" s="125"/>
      <c r="AA67" s="101">
        <f t="shared" ref="AA67:AA79" si="62">IF(Z67&lt;60,0,21-_xlfn.RANK.EQ(Z67,$Z$67:$Z$78,0))</f>
        <v>0</v>
      </c>
      <c r="AB67" s="118">
        <v>2.2999999999999998</v>
      </c>
      <c r="AC67" s="125"/>
      <c r="AD67" s="101">
        <f t="shared" ref="AD67:AD79" si="63">IF(AC67&lt;60,0,21-_xlfn.RANK.EQ(AC67,$AC$67:$AC$78,0))</f>
        <v>0</v>
      </c>
      <c r="AE67" s="98">
        <v>2.2000000000000002</v>
      </c>
      <c r="AF67" s="100"/>
      <c r="AG67" s="101">
        <f t="shared" ref="AG67:AG79" si="64">IF(AF67&lt;60,0,21-_xlfn.RANK.EQ(AF67,$AF$67:$AF$78,0))</f>
        <v>0</v>
      </c>
      <c r="AH67" s="98">
        <v>2.2999999999999998</v>
      </c>
      <c r="AI67" s="100"/>
      <c r="AJ67" s="101">
        <f t="shared" ref="AJ67:AJ79" si="65">IF(AI67&lt;60,0,21-_xlfn.RANK.EQ(AI67,$AI$67:$AI$78,0))</f>
        <v>0</v>
      </c>
      <c r="AK67" s="98">
        <v>2.2000000000000002</v>
      </c>
      <c r="AL67" s="100"/>
      <c r="AM67" s="101">
        <f t="shared" ref="AM67:AM79" si="66">IF(AL67&lt;60,0,21-_xlfn.RANK.EQ(AL67,$AL$67:$AL$78,0))</f>
        <v>0</v>
      </c>
      <c r="AN67" s="98">
        <v>2.2999999999999998</v>
      </c>
      <c r="AO67" s="100"/>
      <c r="AP67" s="101">
        <f t="shared" ref="AP67:AP79" si="67">IF(AO67&lt;60,0,21-_xlfn.RANK.EQ(AO67,$AO$67:$AO$78,0))</f>
        <v>0</v>
      </c>
      <c r="AQ67" s="98">
        <v>2.2000000000000002</v>
      </c>
      <c r="AR67" s="100"/>
      <c r="AS67" s="101">
        <f t="shared" ref="AS67:AS79" si="68">IF(AR67&lt;60,0,21-_xlfn.RANK.EQ(AR67,$AR$67:$AR$78,0))</f>
        <v>0</v>
      </c>
      <c r="AT67" s="98">
        <v>2.2999999999999998</v>
      </c>
      <c r="AU67" s="100"/>
      <c r="AV67" s="101">
        <f t="shared" ref="AV67:AV79" si="69">IF(AU67&lt;60,0,21-_xlfn.RANK.EQ(AU67,$AU$67:$AU$78,0))</f>
        <v>0</v>
      </c>
    </row>
    <row r="68" spans="1:48" x14ac:dyDescent="0.25">
      <c r="A68" s="25" t="s">
        <v>164</v>
      </c>
      <c r="B68" s="25" t="s">
        <v>165</v>
      </c>
      <c r="C68" s="26" t="s">
        <v>166</v>
      </c>
      <c r="D68" s="25" t="s">
        <v>167</v>
      </c>
      <c r="E68" s="26"/>
      <c r="F68" s="140">
        <f t="shared" ref="F68:F79" si="70">IF(N(H68)&gt;=N(K68), I68, L68)+IF(N(N68)&gt;=N(Q68), O68, R68)</f>
        <v>0</v>
      </c>
      <c r="G68" s="98">
        <v>2.1</v>
      </c>
      <c r="H68" s="100"/>
      <c r="I68" s="101">
        <f t="shared" si="56"/>
        <v>0</v>
      </c>
      <c r="J68" s="98">
        <v>2.2000000000000002</v>
      </c>
      <c r="K68" s="100"/>
      <c r="L68" s="101">
        <f t="shared" si="57"/>
        <v>0</v>
      </c>
      <c r="M68" s="98">
        <v>2.2000000000000002</v>
      </c>
      <c r="N68" s="100"/>
      <c r="O68" s="101">
        <f t="shared" si="58"/>
        <v>0</v>
      </c>
      <c r="P68" s="98">
        <v>2.2999999999999998</v>
      </c>
      <c r="Q68" s="100"/>
      <c r="R68" s="101">
        <f t="shared" si="59"/>
        <v>0</v>
      </c>
      <c r="S68" s="98">
        <v>2.1</v>
      </c>
      <c r="T68" s="100"/>
      <c r="U68" s="101">
        <f t="shared" si="60"/>
        <v>0</v>
      </c>
      <c r="V68" s="98">
        <v>2.2000000000000002</v>
      </c>
      <c r="W68" s="100"/>
      <c r="X68" s="101">
        <f t="shared" si="61"/>
        <v>0</v>
      </c>
      <c r="Y68" s="98">
        <v>2.2000000000000002</v>
      </c>
      <c r="Z68" s="125"/>
      <c r="AA68" s="101">
        <f t="shared" si="62"/>
        <v>0</v>
      </c>
      <c r="AB68" s="118">
        <v>2.2999999999999998</v>
      </c>
      <c r="AC68" s="125"/>
      <c r="AD68" s="101">
        <f t="shared" si="63"/>
        <v>0</v>
      </c>
      <c r="AE68" s="98">
        <v>2.2000000000000002</v>
      </c>
      <c r="AF68" s="100"/>
      <c r="AG68" s="101">
        <f t="shared" si="64"/>
        <v>0</v>
      </c>
      <c r="AH68" s="98">
        <v>2.2999999999999998</v>
      </c>
      <c r="AI68" s="100"/>
      <c r="AJ68" s="101">
        <f t="shared" si="65"/>
        <v>0</v>
      </c>
      <c r="AK68" s="98">
        <v>2.2000000000000002</v>
      </c>
      <c r="AL68" s="100"/>
      <c r="AM68" s="101">
        <f t="shared" si="66"/>
        <v>0</v>
      </c>
      <c r="AN68" s="98">
        <v>2.2999999999999998</v>
      </c>
      <c r="AO68" s="100"/>
      <c r="AP68" s="101">
        <f t="shared" si="67"/>
        <v>0</v>
      </c>
      <c r="AQ68" s="98">
        <v>2.2000000000000002</v>
      </c>
      <c r="AR68" s="100"/>
      <c r="AS68" s="101">
        <f t="shared" si="68"/>
        <v>0</v>
      </c>
      <c r="AT68" s="98">
        <v>2.2999999999999998</v>
      </c>
      <c r="AU68" s="100"/>
      <c r="AV68" s="101">
        <f t="shared" si="69"/>
        <v>0</v>
      </c>
    </row>
    <row r="69" spans="1:48" x14ac:dyDescent="0.25">
      <c r="A69" s="25" t="s">
        <v>182</v>
      </c>
      <c r="B69" s="25" t="s">
        <v>183</v>
      </c>
      <c r="C69" s="26" t="s">
        <v>140</v>
      </c>
      <c r="D69" s="25" t="s">
        <v>184</v>
      </c>
      <c r="E69" s="26"/>
      <c r="F69" s="140">
        <f t="shared" si="70"/>
        <v>17</v>
      </c>
      <c r="G69" s="98">
        <v>2.1</v>
      </c>
      <c r="H69" s="100"/>
      <c r="I69" s="101">
        <f t="shared" si="56"/>
        <v>0</v>
      </c>
      <c r="J69" s="98">
        <v>2.2000000000000002</v>
      </c>
      <c r="K69" s="100"/>
      <c r="L69" s="101">
        <f t="shared" si="57"/>
        <v>0</v>
      </c>
      <c r="M69" s="98">
        <v>2.2000000000000002</v>
      </c>
      <c r="N69" s="100">
        <v>67.5</v>
      </c>
      <c r="O69" s="101">
        <f t="shared" si="58"/>
        <v>17</v>
      </c>
      <c r="P69" s="98">
        <v>2.2999999999999998</v>
      </c>
      <c r="Q69" s="100"/>
      <c r="R69" s="101">
        <f t="shared" si="59"/>
        <v>0</v>
      </c>
      <c r="S69" s="98">
        <v>2.1</v>
      </c>
      <c r="T69" s="100"/>
      <c r="U69" s="101">
        <f t="shared" si="60"/>
        <v>0</v>
      </c>
      <c r="V69" s="98">
        <v>2.2000000000000002</v>
      </c>
      <c r="W69" s="100"/>
      <c r="X69" s="101">
        <f t="shared" si="61"/>
        <v>0</v>
      </c>
      <c r="Y69" s="98">
        <v>2.2000000000000002</v>
      </c>
      <c r="Z69" s="125"/>
      <c r="AA69" s="101">
        <f t="shared" si="62"/>
        <v>0</v>
      </c>
      <c r="AB69" s="118">
        <v>2.2999999999999998</v>
      </c>
      <c r="AC69" s="125"/>
      <c r="AD69" s="101">
        <f t="shared" si="63"/>
        <v>0</v>
      </c>
      <c r="AE69" s="98">
        <v>2.2000000000000002</v>
      </c>
      <c r="AF69" s="100"/>
      <c r="AG69" s="101">
        <f t="shared" si="64"/>
        <v>0</v>
      </c>
      <c r="AH69" s="98">
        <v>2.2999999999999998</v>
      </c>
      <c r="AI69" s="100"/>
      <c r="AJ69" s="101">
        <f t="shared" si="65"/>
        <v>0</v>
      </c>
      <c r="AK69" s="98">
        <v>2.2000000000000002</v>
      </c>
      <c r="AL69" s="100"/>
      <c r="AM69" s="101">
        <f t="shared" si="66"/>
        <v>0</v>
      </c>
      <c r="AN69" s="98">
        <v>2.2999999999999998</v>
      </c>
      <c r="AO69" s="100"/>
      <c r="AP69" s="101">
        <f t="shared" si="67"/>
        <v>0</v>
      </c>
      <c r="AQ69" s="98">
        <v>2.2000000000000002</v>
      </c>
      <c r="AR69" s="100"/>
      <c r="AS69" s="101">
        <f t="shared" si="68"/>
        <v>0</v>
      </c>
      <c r="AT69" s="98">
        <v>2.2999999999999998</v>
      </c>
      <c r="AU69" s="100"/>
      <c r="AV69" s="101">
        <f t="shared" si="69"/>
        <v>0</v>
      </c>
    </row>
    <row r="70" spans="1:48" x14ac:dyDescent="0.25">
      <c r="A70" s="25" t="s">
        <v>212</v>
      </c>
      <c r="B70" s="25" t="s">
        <v>213</v>
      </c>
      <c r="C70" s="26" t="s">
        <v>214</v>
      </c>
      <c r="D70" s="25" t="s">
        <v>361</v>
      </c>
      <c r="E70" s="26"/>
      <c r="F70" s="140">
        <f t="shared" si="70"/>
        <v>0</v>
      </c>
      <c r="G70" s="98">
        <v>2.1</v>
      </c>
      <c r="H70" s="100"/>
      <c r="I70" s="101">
        <f t="shared" si="56"/>
        <v>0</v>
      </c>
      <c r="J70" s="98">
        <v>2.2000000000000002</v>
      </c>
      <c r="K70" s="100"/>
      <c r="L70" s="101">
        <f t="shared" si="57"/>
        <v>0</v>
      </c>
      <c r="M70" s="98">
        <v>2.2000000000000002</v>
      </c>
      <c r="N70" s="100"/>
      <c r="O70" s="101">
        <f t="shared" si="58"/>
        <v>0</v>
      </c>
      <c r="P70" s="98">
        <v>2.2999999999999998</v>
      </c>
      <c r="Q70" s="100"/>
      <c r="R70" s="101">
        <f t="shared" si="59"/>
        <v>0</v>
      </c>
      <c r="S70" s="98">
        <v>2.1</v>
      </c>
      <c r="T70" s="100"/>
      <c r="U70" s="101">
        <f t="shared" si="60"/>
        <v>0</v>
      </c>
      <c r="V70" s="98">
        <v>2.2000000000000002</v>
      </c>
      <c r="W70" s="100"/>
      <c r="X70" s="101">
        <f t="shared" si="61"/>
        <v>0</v>
      </c>
      <c r="Y70" s="98">
        <v>2.2000000000000002</v>
      </c>
      <c r="Z70" s="125"/>
      <c r="AA70" s="101">
        <f t="shared" si="62"/>
        <v>0</v>
      </c>
      <c r="AB70" s="118">
        <v>2.2999999999999998</v>
      </c>
      <c r="AC70" s="125"/>
      <c r="AD70" s="101">
        <f t="shared" si="63"/>
        <v>0</v>
      </c>
      <c r="AE70" s="98">
        <v>2.2000000000000002</v>
      </c>
      <c r="AF70" s="100"/>
      <c r="AG70" s="101">
        <f t="shared" si="64"/>
        <v>0</v>
      </c>
      <c r="AH70" s="98">
        <v>2.2999999999999998</v>
      </c>
      <c r="AI70" s="100"/>
      <c r="AJ70" s="101">
        <f t="shared" si="65"/>
        <v>0</v>
      </c>
      <c r="AK70" s="98">
        <v>2.2000000000000002</v>
      </c>
      <c r="AL70" s="100"/>
      <c r="AM70" s="101">
        <f t="shared" si="66"/>
        <v>0</v>
      </c>
      <c r="AN70" s="98">
        <v>2.2999999999999998</v>
      </c>
      <c r="AO70" s="100"/>
      <c r="AP70" s="101">
        <f t="shared" si="67"/>
        <v>0</v>
      </c>
      <c r="AQ70" s="98">
        <v>2.2000000000000002</v>
      </c>
      <c r="AR70" s="100"/>
      <c r="AS70" s="101">
        <f t="shared" si="68"/>
        <v>0</v>
      </c>
      <c r="AT70" s="98">
        <v>2.2999999999999998</v>
      </c>
      <c r="AU70" s="100"/>
      <c r="AV70" s="101">
        <f t="shared" si="69"/>
        <v>0</v>
      </c>
    </row>
    <row r="71" spans="1:48" x14ac:dyDescent="0.25">
      <c r="A71" s="25" t="s">
        <v>124</v>
      </c>
      <c r="B71" s="25" t="s">
        <v>231</v>
      </c>
      <c r="C71" s="25" t="s">
        <v>232</v>
      </c>
      <c r="D71" s="25" t="s">
        <v>233</v>
      </c>
      <c r="E71" s="26"/>
      <c r="F71" s="140">
        <f t="shared" si="70"/>
        <v>37</v>
      </c>
      <c r="G71" s="98">
        <v>2.1</v>
      </c>
      <c r="H71" s="100">
        <v>64.808000000000007</v>
      </c>
      <c r="I71" s="101">
        <f t="shared" si="56"/>
        <v>19</v>
      </c>
      <c r="J71" s="98">
        <v>2.2000000000000002</v>
      </c>
      <c r="K71" s="100"/>
      <c r="L71" s="101">
        <f t="shared" si="57"/>
        <v>0</v>
      </c>
      <c r="M71" s="98">
        <v>2.2000000000000002</v>
      </c>
      <c r="N71" s="100">
        <v>69.218999999999994</v>
      </c>
      <c r="O71" s="101">
        <f t="shared" si="58"/>
        <v>18</v>
      </c>
      <c r="P71" s="98">
        <v>2.2999999999999998</v>
      </c>
      <c r="Q71" s="100"/>
      <c r="R71" s="101">
        <f t="shared" si="59"/>
        <v>0</v>
      </c>
      <c r="S71" s="98">
        <v>2.1</v>
      </c>
      <c r="T71" s="100"/>
      <c r="U71" s="101">
        <f t="shared" si="60"/>
        <v>0</v>
      </c>
      <c r="V71" s="98">
        <v>2.2000000000000002</v>
      </c>
      <c r="W71" s="100"/>
      <c r="X71" s="101">
        <f t="shared" si="61"/>
        <v>0</v>
      </c>
      <c r="Y71" s="98">
        <v>2.2000000000000002</v>
      </c>
      <c r="Z71" s="125"/>
      <c r="AA71" s="101">
        <f t="shared" si="62"/>
        <v>0</v>
      </c>
      <c r="AB71" s="118">
        <v>2.2999999999999998</v>
      </c>
      <c r="AC71" s="125"/>
      <c r="AD71" s="101">
        <f t="shared" si="63"/>
        <v>0</v>
      </c>
      <c r="AE71" s="98">
        <v>2.2000000000000002</v>
      </c>
      <c r="AF71" s="100"/>
      <c r="AG71" s="101">
        <f t="shared" si="64"/>
        <v>0</v>
      </c>
      <c r="AH71" s="98">
        <v>2.2999999999999998</v>
      </c>
      <c r="AI71" s="100"/>
      <c r="AJ71" s="101">
        <f t="shared" si="65"/>
        <v>0</v>
      </c>
      <c r="AK71" s="98">
        <v>2.2000000000000002</v>
      </c>
      <c r="AL71" s="100"/>
      <c r="AM71" s="101">
        <f t="shared" si="66"/>
        <v>0</v>
      </c>
      <c r="AN71" s="98">
        <v>2.2999999999999998</v>
      </c>
      <c r="AO71" s="100"/>
      <c r="AP71" s="101">
        <f t="shared" si="67"/>
        <v>0</v>
      </c>
      <c r="AQ71" s="98">
        <v>2.2000000000000002</v>
      </c>
      <c r="AR71" s="100"/>
      <c r="AS71" s="101">
        <f t="shared" si="68"/>
        <v>0</v>
      </c>
      <c r="AT71" s="98">
        <v>2.2999999999999998</v>
      </c>
      <c r="AU71" s="100"/>
      <c r="AV71" s="101">
        <f t="shared" si="69"/>
        <v>0</v>
      </c>
    </row>
    <row r="72" spans="1:48" x14ac:dyDescent="0.25">
      <c r="A72" s="25" t="s">
        <v>236</v>
      </c>
      <c r="B72" s="25" t="s">
        <v>113</v>
      </c>
      <c r="C72" s="26" t="s">
        <v>220</v>
      </c>
      <c r="D72" s="25" t="s">
        <v>237</v>
      </c>
      <c r="E72" s="26"/>
      <c r="F72" s="140">
        <f t="shared" si="70"/>
        <v>20</v>
      </c>
      <c r="G72" s="98">
        <v>2.1</v>
      </c>
      <c r="H72" s="100"/>
      <c r="I72" s="101">
        <f t="shared" si="56"/>
        <v>0</v>
      </c>
      <c r="J72" s="98">
        <v>2.2000000000000002</v>
      </c>
      <c r="K72" s="100"/>
      <c r="L72" s="101">
        <f t="shared" si="57"/>
        <v>0</v>
      </c>
      <c r="M72" s="98">
        <v>2.2000000000000002</v>
      </c>
      <c r="N72" s="100">
        <v>73.593999999999994</v>
      </c>
      <c r="O72" s="101">
        <f t="shared" si="58"/>
        <v>20</v>
      </c>
      <c r="P72" s="98">
        <v>2.2999999999999998</v>
      </c>
      <c r="Q72" s="100"/>
      <c r="R72" s="101">
        <f t="shared" si="59"/>
        <v>0</v>
      </c>
      <c r="S72" s="98">
        <v>2.1</v>
      </c>
      <c r="T72" s="100"/>
      <c r="U72" s="101">
        <f t="shared" si="60"/>
        <v>0</v>
      </c>
      <c r="V72" s="98">
        <v>2.2000000000000002</v>
      </c>
      <c r="W72" s="100"/>
      <c r="X72" s="101">
        <f t="shared" si="61"/>
        <v>0</v>
      </c>
      <c r="Y72" s="98">
        <v>2.2000000000000002</v>
      </c>
      <c r="Z72" s="125"/>
      <c r="AA72" s="101">
        <f t="shared" si="62"/>
        <v>0</v>
      </c>
      <c r="AB72" s="118">
        <v>2.2999999999999998</v>
      </c>
      <c r="AC72" s="125"/>
      <c r="AD72" s="101">
        <f t="shared" si="63"/>
        <v>0</v>
      </c>
      <c r="AE72" s="98">
        <v>2.2000000000000002</v>
      </c>
      <c r="AF72" s="100"/>
      <c r="AG72" s="101">
        <f t="shared" si="64"/>
        <v>0</v>
      </c>
      <c r="AH72" s="98">
        <v>2.2999999999999998</v>
      </c>
      <c r="AI72" s="100"/>
      <c r="AJ72" s="101">
        <f t="shared" si="65"/>
        <v>0</v>
      </c>
      <c r="AK72" s="98">
        <v>2.2000000000000002</v>
      </c>
      <c r="AL72" s="100"/>
      <c r="AM72" s="101">
        <f t="shared" si="66"/>
        <v>0</v>
      </c>
      <c r="AN72" s="98">
        <v>2.2999999999999998</v>
      </c>
      <c r="AO72" s="100"/>
      <c r="AP72" s="101">
        <f t="shared" si="67"/>
        <v>0</v>
      </c>
      <c r="AQ72" s="98">
        <v>2.2000000000000002</v>
      </c>
      <c r="AR72" s="100"/>
      <c r="AS72" s="101">
        <f t="shared" si="68"/>
        <v>0</v>
      </c>
      <c r="AT72" s="98">
        <v>2.2999999999999998</v>
      </c>
      <c r="AU72" s="100"/>
      <c r="AV72" s="101">
        <f t="shared" si="69"/>
        <v>0</v>
      </c>
    </row>
    <row r="73" spans="1:48" x14ac:dyDescent="0.25">
      <c r="A73" s="25" t="s">
        <v>292</v>
      </c>
      <c r="B73" s="25" t="s">
        <v>293</v>
      </c>
      <c r="C73" s="26" t="s">
        <v>252</v>
      </c>
      <c r="D73" s="25" t="s">
        <v>294</v>
      </c>
      <c r="E73" s="26"/>
      <c r="F73" s="140">
        <f t="shared" si="70"/>
        <v>38</v>
      </c>
      <c r="G73" s="98">
        <v>2.1</v>
      </c>
      <c r="H73" s="100">
        <v>64.423000000000002</v>
      </c>
      <c r="I73" s="101">
        <f t="shared" si="56"/>
        <v>18</v>
      </c>
      <c r="J73" s="98">
        <v>2.2000000000000002</v>
      </c>
      <c r="K73" s="100"/>
      <c r="L73" s="101">
        <f t="shared" si="57"/>
        <v>0</v>
      </c>
      <c r="M73" s="98">
        <v>2.2000000000000002</v>
      </c>
      <c r="N73" s="100"/>
      <c r="O73" s="101">
        <f t="shared" si="58"/>
        <v>0</v>
      </c>
      <c r="P73" s="98">
        <v>2.2999999999999998</v>
      </c>
      <c r="Q73" s="100">
        <v>73.570999999999998</v>
      </c>
      <c r="R73" s="101">
        <f t="shared" si="59"/>
        <v>20</v>
      </c>
      <c r="S73" s="98">
        <v>2.1</v>
      </c>
      <c r="T73" s="100"/>
      <c r="U73" s="101">
        <f t="shared" si="60"/>
        <v>0</v>
      </c>
      <c r="V73" s="98">
        <v>2.2000000000000002</v>
      </c>
      <c r="W73" s="100"/>
      <c r="X73" s="101">
        <f t="shared" si="61"/>
        <v>0</v>
      </c>
      <c r="Y73" s="98">
        <v>2.2000000000000002</v>
      </c>
      <c r="Z73" s="125"/>
      <c r="AA73" s="101">
        <f t="shared" si="62"/>
        <v>0</v>
      </c>
      <c r="AB73" s="118">
        <v>2.2999999999999998</v>
      </c>
      <c r="AC73" s="125"/>
      <c r="AD73" s="101">
        <f t="shared" si="63"/>
        <v>0</v>
      </c>
      <c r="AE73" s="98">
        <v>2.2000000000000002</v>
      </c>
      <c r="AF73" s="100"/>
      <c r="AG73" s="101">
        <f t="shared" si="64"/>
        <v>0</v>
      </c>
      <c r="AH73" s="98">
        <v>2.2999999999999998</v>
      </c>
      <c r="AI73" s="100"/>
      <c r="AJ73" s="101">
        <f t="shared" si="65"/>
        <v>0</v>
      </c>
      <c r="AK73" s="98">
        <v>2.2000000000000002</v>
      </c>
      <c r="AL73" s="100"/>
      <c r="AM73" s="101">
        <f t="shared" si="66"/>
        <v>0</v>
      </c>
      <c r="AN73" s="98">
        <v>2.2999999999999998</v>
      </c>
      <c r="AO73" s="100"/>
      <c r="AP73" s="101">
        <f t="shared" si="67"/>
        <v>0</v>
      </c>
      <c r="AQ73" s="98">
        <v>2.2000000000000002</v>
      </c>
      <c r="AR73" s="100"/>
      <c r="AS73" s="101">
        <f t="shared" si="68"/>
        <v>0</v>
      </c>
      <c r="AT73" s="98">
        <v>2.2999999999999998</v>
      </c>
      <c r="AU73" s="100"/>
      <c r="AV73" s="101">
        <f t="shared" si="69"/>
        <v>0</v>
      </c>
    </row>
    <row r="74" spans="1:48" x14ac:dyDescent="0.25">
      <c r="A74" s="25" t="s">
        <v>292</v>
      </c>
      <c r="B74" s="25" t="s">
        <v>293</v>
      </c>
      <c r="C74" s="26" t="s">
        <v>252</v>
      </c>
      <c r="D74" s="25" t="s">
        <v>322</v>
      </c>
      <c r="E74" s="26"/>
      <c r="F74" s="140">
        <f t="shared" si="70"/>
        <v>16</v>
      </c>
      <c r="G74" s="98">
        <v>2.1</v>
      </c>
      <c r="H74" s="100"/>
      <c r="I74" s="101">
        <f t="shared" si="56"/>
        <v>0</v>
      </c>
      <c r="J74" s="98">
        <v>2.2000000000000002</v>
      </c>
      <c r="K74" s="100"/>
      <c r="L74" s="101">
        <f t="shared" si="57"/>
        <v>0</v>
      </c>
      <c r="M74" s="98">
        <v>2.2000000000000002</v>
      </c>
      <c r="N74" s="100">
        <v>67.031000000000006</v>
      </c>
      <c r="O74" s="101">
        <f t="shared" si="58"/>
        <v>16</v>
      </c>
      <c r="P74" s="98">
        <v>2.2999999999999998</v>
      </c>
      <c r="Q74" s="100"/>
      <c r="R74" s="101">
        <f t="shared" si="59"/>
        <v>0</v>
      </c>
      <c r="S74" s="98">
        <v>2.1</v>
      </c>
      <c r="T74" s="100"/>
      <c r="U74" s="101">
        <f t="shared" si="60"/>
        <v>0</v>
      </c>
      <c r="V74" s="98">
        <v>2.2000000000000002</v>
      </c>
      <c r="W74" s="100"/>
      <c r="X74" s="101">
        <f t="shared" si="61"/>
        <v>0</v>
      </c>
      <c r="Y74" s="98">
        <v>2.2000000000000002</v>
      </c>
      <c r="Z74" s="125"/>
      <c r="AA74" s="101">
        <f t="shared" si="62"/>
        <v>0</v>
      </c>
      <c r="AB74" s="118">
        <v>2.2999999999999998</v>
      </c>
      <c r="AC74" s="125"/>
      <c r="AD74" s="101">
        <f t="shared" si="63"/>
        <v>0</v>
      </c>
      <c r="AE74" s="98">
        <v>2.2000000000000002</v>
      </c>
      <c r="AF74" s="100"/>
      <c r="AG74" s="101">
        <f t="shared" si="64"/>
        <v>0</v>
      </c>
      <c r="AH74" s="98">
        <v>2.2999999999999998</v>
      </c>
      <c r="AI74" s="100"/>
      <c r="AJ74" s="101">
        <f t="shared" si="65"/>
        <v>0</v>
      </c>
      <c r="AK74" s="98">
        <v>2.2000000000000002</v>
      </c>
      <c r="AL74" s="100"/>
      <c r="AM74" s="101">
        <f t="shared" si="66"/>
        <v>0</v>
      </c>
      <c r="AN74" s="98">
        <v>2.2999999999999998</v>
      </c>
      <c r="AO74" s="100"/>
      <c r="AP74" s="101">
        <f t="shared" si="67"/>
        <v>0</v>
      </c>
      <c r="AQ74" s="98">
        <v>2.2000000000000002</v>
      </c>
      <c r="AR74" s="100"/>
      <c r="AS74" s="101">
        <f t="shared" si="68"/>
        <v>0</v>
      </c>
      <c r="AT74" s="98">
        <v>2.2999999999999998</v>
      </c>
      <c r="AU74" s="100"/>
      <c r="AV74" s="101">
        <f t="shared" si="69"/>
        <v>0</v>
      </c>
    </row>
    <row r="75" spans="1:48" x14ac:dyDescent="0.25">
      <c r="A75" s="25" t="s">
        <v>390</v>
      </c>
      <c r="B75" s="25" t="s">
        <v>314</v>
      </c>
      <c r="C75" s="26" t="s">
        <v>290</v>
      </c>
      <c r="D75" s="25" t="s">
        <v>391</v>
      </c>
      <c r="E75" s="26"/>
      <c r="F75" s="140">
        <f t="shared" si="70"/>
        <v>0</v>
      </c>
      <c r="G75" s="98">
        <v>2.1</v>
      </c>
      <c r="H75" s="100"/>
      <c r="I75" s="101">
        <f>IF(H75&lt;60,0,21-_xlfn.RANK.EQ(H75,$H$67:$H$78,0))</f>
        <v>0</v>
      </c>
      <c r="J75" s="98">
        <v>2.2000000000000002</v>
      </c>
      <c r="K75" s="100"/>
      <c r="L75" s="101">
        <f>IF(K75&lt;60,0,21-_xlfn.RANK.EQ(K75,$K$67:$K$78,0))</f>
        <v>0</v>
      </c>
      <c r="M75" s="98">
        <v>2.2000000000000002</v>
      </c>
      <c r="N75" s="100"/>
      <c r="O75" s="101">
        <f>IF(N75&lt;60,0,21-_xlfn.RANK.EQ(N75,$N$67:$N$78,0))</f>
        <v>0</v>
      </c>
      <c r="P75" s="98">
        <v>2.2999999999999998</v>
      </c>
      <c r="Q75" s="100"/>
      <c r="R75" s="101">
        <f>IF(Q75&lt;60,0,21-_xlfn.RANK.EQ(Q75,$Q$67:$Q$78,0))</f>
        <v>0</v>
      </c>
      <c r="S75" s="98">
        <v>2.1</v>
      </c>
      <c r="T75" s="100"/>
      <c r="U75" s="101">
        <f t="shared" si="60"/>
        <v>0</v>
      </c>
      <c r="V75" s="98">
        <v>2.2000000000000002</v>
      </c>
      <c r="W75" s="100"/>
      <c r="X75" s="101">
        <f t="shared" si="61"/>
        <v>0</v>
      </c>
      <c r="Y75" s="98">
        <v>2.2000000000000002</v>
      </c>
      <c r="Z75" s="125"/>
      <c r="AA75" s="101">
        <f>IF(Z75&lt;60,0,21-_xlfn.RANK.EQ(Z75,$Z$67:$Z$78,0))</f>
        <v>0</v>
      </c>
      <c r="AB75" s="118">
        <v>2.2999999999999998</v>
      </c>
      <c r="AC75" s="125"/>
      <c r="AD75" s="101">
        <f>IF(AC75&lt;60,0,21-_xlfn.RANK.EQ(AC75,$AC$67:$AC$78,0))</f>
        <v>0</v>
      </c>
      <c r="AE75" s="98">
        <v>2.2000000000000002</v>
      </c>
      <c r="AF75" s="100"/>
      <c r="AG75" s="101">
        <f>IF(AF75&lt;60,0,21-_xlfn.RANK.EQ(AF75,$AF$67:$AF$78,0))</f>
        <v>0</v>
      </c>
      <c r="AH75" s="98">
        <v>2.2999999999999998</v>
      </c>
      <c r="AI75" s="100"/>
      <c r="AJ75" s="101">
        <f>IF(AI75&lt;60,0,21-_xlfn.RANK.EQ(AI75,$AI$67:$AI$78,0))</f>
        <v>0</v>
      </c>
      <c r="AK75" s="98">
        <v>2.2000000000000002</v>
      </c>
      <c r="AL75" s="100"/>
      <c r="AM75" s="101">
        <f>IF(AL75&lt;60,0,21-_xlfn.RANK.EQ(AL75,$AL$67:$AL$78,0))</f>
        <v>0</v>
      </c>
      <c r="AN75" s="98">
        <v>2.2999999999999998</v>
      </c>
      <c r="AO75" s="100"/>
      <c r="AP75" s="101">
        <f>IF(AO75&lt;60,0,21-_xlfn.RANK.EQ(AO75,$AO$67:$AO$78,0))</f>
        <v>0</v>
      </c>
      <c r="AQ75" s="98">
        <v>2.2000000000000002</v>
      </c>
      <c r="AR75" s="100"/>
      <c r="AS75" s="101">
        <f>IF(AR75&lt;60,0,21-_xlfn.RANK.EQ(AR75,$AR$67:$AR$78,0))</f>
        <v>0</v>
      </c>
      <c r="AT75" s="98">
        <v>2.2999999999999998</v>
      </c>
      <c r="AU75" s="100"/>
      <c r="AV75" s="101">
        <f>IF(AU75&lt;60,0,21-_xlfn.RANK.EQ(AU75,$AU$67:$AU$78,0))</f>
        <v>0</v>
      </c>
    </row>
    <row r="76" spans="1:48" x14ac:dyDescent="0.25">
      <c r="A76" s="25" t="s">
        <v>117</v>
      </c>
      <c r="B76" s="25" t="s">
        <v>293</v>
      </c>
      <c r="C76" s="26" t="s">
        <v>252</v>
      </c>
      <c r="D76" s="25" t="s">
        <v>323</v>
      </c>
      <c r="E76" s="26"/>
      <c r="F76" s="140">
        <f t="shared" si="70"/>
        <v>19</v>
      </c>
      <c r="G76" s="98">
        <v>2.1</v>
      </c>
      <c r="H76" s="100"/>
      <c r="I76" s="101">
        <f t="shared" si="56"/>
        <v>0</v>
      </c>
      <c r="J76" s="98">
        <v>2.2000000000000002</v>
      </c>
      <c r="K76" s="100"/>
      <c r="L76" s="101">
        <f t="shared" si="57"/>
        <v>0</v>
      </c>
      <c r="M76" s="98">
        <v>2.2000000000000002</v>
      </c>
      <c r="N76" s="100">
        <v>72.34</v>
      </c>
      <c r="O76" s="101">
        <f t="shared" si="58"/>
        <v>19</v>
      </c>
      <c r="P76" s="98">
        <v>2.2999999999999998</v>
      </c>
      <c r="Q76" s="100"/>
      <c r="R76" s="101">
        <f t="shared" si="59"/>
        <v>0</v>
      </c>
      <c r="S76" s="98">
        <v>2.1</v>
      </c>
      <c r="T76" s="100"/>
      <c r="U76" s="101">
        <f t="shared" si="60"/>
        <v>0</v>
      </c>
      <c r="V76" s="98">
        <v>2.2000000000000002</v>
      </c>
      <c r="W76" s="100"/>
      <c r="X76" s="101">
        <f t="shared" si="61"/>
        <v>0</v>
      </c>
      <c r="Y76" s="98">
        <v>2.2000000000000002</v>
      </c>
      <c r="Z76" s="125"/>
      <c r="AA76" s="101">
        <f t="shared" si="62"/>
        <v>0</v>
      </c>
      <c r="AB76" s="118">
        <v>2.2999999999999998</v>
      </c>
      <c r="AC76" s="125"/>
      <c r="AD76" s="101">
        <f t="shared" si="63"/>
        <v>0</v>
      </c>
      <c r="AE76" s="98">
        <v>2.2000000000000002</v>
      </c>
      <c r="AF76" s="100"/>
      <c r="AG76" s="101">
        <f t="shared" si="64"/>
        <v>0</v>
      </c>
      <c r="AH76" s="98">
        <v>2.2999999999999998</v>
      </c>
      <c r="AI76" s="100"/>
      <c r="AJ76" s="101">
        <f t="shared" si="65"/>
        <v>0</v>
      </c>
      <c r="AK76" s="98">
        <v>2.2000000000000002</v>
      </c>
      <c r="AL76" s="100"/>
      <c r="AM76" s="101">
        <f t="shared" si="66"/>
        <v>0</v>
      </c>
      <c r="AN76" s="98">
        <v>2.2999999999999998</v>
      </c>
      <c r="AO76" s="100"/>
      <c r="AP76" s="101">
        <f t="shared" si="67"/>
        <v>0</v>
      </c>
      <c r="AQ76" s="98">
        <v>2.2000000000000002</v>
      </c>
      <c r="AR76" s="100"/>
      <c r="AS76" s="101">
        <f t="shared" si="68"/>
        <v>0</v>
      </c>
      <c r="AT76" s="98">
        <v>2.2999999999999998</v>
      </c>
      <c r="AU76" s="100"/>
      <c r="AV76" s="101">
        <f t="shared" si="69"/>
        <v>0</v>
      </c>
    </row>
    <row r="77" spans="1:48" x14ac:dyDescent="0.25">
      <c r="A77" s="25" t="s">
        <v>256</v>
      </c>
      <c r="B77" s="25" t="s">
        <v>339</v>
      </c>
      <c r="C77" s="25" t="s">
        <v>340</v>
      </c>
      <c r="D77" s="25" t="s">
        <v>345</v>
      </c>
      <c r="E77" s="26"/>
      <c r="F77" s="140">
        <f t="shared" si="70"/>
        <v>20</v>
      </c>
      <c r="G77" s="98">
        <v>2.1</v>
      </c>
      <c r="H77" s="100">
        <v>68.653999999999996</v>
      </c>
      <c r="I77" s="101">
        <f t="shared" si="56"/>
        <v>20</v>
      </c>
      <c r="J77" s="98">
        <v>2.2000000000000002</v>
      </c>
      <c r="K77" s="100">
        <v>68.281000000000006</v>
      </c>
      <c r="L77" s="101">
        <f t="shared" si="57"/>
        <v>20</v>
      </c>
      <c r="M77" s="99">
        <v>2.2000000000000002</v>
      </c>
      <c r="N77" s="99"/>
      <c r="O77" s="101">
        <f t="shared" si="58"/>
        <v>0</v>
      </c>
      <c r="P77" s="99">
        <v>2.2999999999999998</v>
      </c>
      <c r="Q77" s="99"/>
      <c r="R77" s="101">
        <f t="shared" si="59"/>
        <v>0</v>
      </c>
      <c r="S77" s="98">
        <v>2.1</v>
      </c>
      <c r="T77" s="99"/>
      <c r="U77" s="101">
        <f t="shared" si="60"/>
        <v>0</v>
      </c>
      <c r="V77" s="99">
        <v>2.2000000000000002</v>
      </c>
      <c r="W77" s="99"/>
      <c r="X77" s="101">
        <f t="shared" si="61"/>
        <v>0</v>
      </c>
      <c r="Y77" s="99">
        <v>2.2000000000000002</v>
      </c>
      <c r="Z77" s="99"/>
      <c r="AA77" s="101">
        <f t="shared" si="62"/>
        <v>0</v>
      </c>
      <c r="AB77" s="99">
        <v>2.2999999999999998</v>
      </c>
      <c r="AC77" s="99"/>
      <c r="AD77" s="101">
        <f t="shared" si="63"/>
        <v>0</v>
      </c>
      <c r="AE77" s="99">
        <v>2.2000000000000002</v>
      </c>
      <c r="AF77" s="99"/>
      <c r="AG77" s="101">
        <f t="shared" si="64"/>
        <v>0</v>
      </c>
      <c r="AH77" s="99">
        <v>2.2999999999999998</v>
      </c>
      <c r="AI77" s="99"/>
      <c r="AJ77" s="101">
        <f t="shared" si="65"/>
        <v>0</v>
      </c>
      <c r="AK77" s="99">
        <v>2.2000000000000002</v>
      </c>
      <c r="AL77" s="99"/>
      <c r="AM77" s="101">
        <f t="shared" si="66"/>
        <v>0</v>
      </c>
      <c r="AN77" s="99">
        <v>2.2999999999999998</v>
      </c>
      <c r="AO77" s="99"/>
      <c r="AP77" s="101">
        <f t="shared" si="67"/>
        <v>0</v>
      </c>
      <c r="AQ77" s="99">
        <v>2.2000000000000002</v>
      </c>
      <c r="AR77" s="99"/>
      <c r="AS77" s="101">
        <f t="shared" si="68"/>
        <v>0</v>
      </c>
      <c r="AT77" s="99">
        <v>2.2999999999999998</v>
      </c>
      <c r="AU77" s="99"/>
      <c r="AV77" s="101">
        <f t="shared" si="69"/>
        <v>0</v>
      </c>
    </row>
    <row r="78" spans="1:48" x14ac:dyDescent="0.25">
      <c r="A78" s="25" t="s">
        <v>117</v>
      </c>
      <c r="B78" s="28" t="s">
        <v>293</v>
      </c>
      <c r="C78" s="28" t="s">
        <v>252</v>
      </c>
      <c r="D78" s="28" t="s">
        <v>352</v>
      </c>
      <c r="E78" s="29"/>
      <c r="F78" s="140">
        <f t="shared" si="70"/>
        <v>0</v>
      </c>
      <c r="G78" s="98">
        <v>2.1</v>
      </c>
      <c r="H78" s="100"/>
      <c r="I78" s="101">
        <f t="shared" si="56"/>
        <v>0</v>
      </c>
      <c r="J78" s="98">
        <v>2.2000000000000002</v>
      </c>
      <c r="K78" s="99"/>
      <c r="L78" s="101">
        <f t="shared" si="57"/>
        <v>0</v>
      </c>
      <c r="M78" s="104">
        <v>2.2000000000000002</v>
      </c>
      <c r="N78" s="104"/>
      <c r="O78" s="101">
        <f t="shared" si="58"/>
        <v>0</v>
      </c>
      <c r="P78" s="104">
        <v>2.2999999999999998</v>
      </c>
      <c r="Q78" s="104"/>
      <c r="R78" s="101">
        <f t="shared" si="59"/>
        <v>0</v>
      </c>
      <c r="S78" s="99">
        <v>2.1</v>
      </c>
      <c r="T78" s="99"/>
      <c r="U78" s="101">
        <f t="shared" si="60"/>
        <v>0</v>
      </c>
      <c r="V78" s="99">
        <v>2.2000000000000002</v>
      </c>
      <c r="W78" s="104"/>
      <c r="X78" s="101">
        <f t="shared" si="61"/>
        <v>0</v>
      </c>
      <c r="Y78" s="104">
        <v>2.2000000000000002</v>
      </c>
      <c r="Z78" s="104"/>
      <c r="AA78" s="101">
        <f t="shared" si="62"/>
        <v>0</v>
      </c>
      <c r="AB78" s="104">
        <v>2.2999999999999998</v>
      </c>
      <c r="AC78" s="104"/>
      <c r="AD78" s="101">
        <f t="shared" si="63"/>
        <v>0</v>
      </c>
      <c r="AE78" s="104">
        <v>2.2000000000000002</v>
      </c>
      <c r="AF78" s="104"/>
      <c r="AG78" s="101">
        <f t="shared" si="64"/>
        <v>0</v>
      </c>
      <c r="AH78" s="104">
        <v>2.2999999999999998</v>
      </c>
      <c r="AI78" s="104"/>
      <c r="AJ78" s="101">
        <f t="shared" si="65"/>
        <v>0</v>
      </c>
      <c r="AK78" s="104">
        <v>2.2000000000000002</v>
      </c>
      <c r="AL78" s="104"/>
      <c r="AM78" s="101">
        <f t="shared" si="66"/>
        <v>0</v>
      </c>
      <c r="AN78" s="104">
        <v>2.2999999999999998</v>
      </c>
      <c r="AO78" s="104"/>
      <c r="AP78" s="101">
        <f t="shared" si="67"/>
        <v>0</v>
      </c>
      <c r="AQ78" s="104">
        <v>2.2000000000000002</v>
      </c>
      <c r="AR78" s="104"/>
      <c r="AS78" s="101">
        <f t="shared" si="68"/>
        <v>0</v>
      </c>
      <c r="AT78" s="104">
        <v>2.2999999999999998</v>
      </c>
      <c r="AU78" s="104"/>
      <c r="AV78" s="101">
        <f t="shared" si="69"/>
        <v>0</v>
      </c>
    </row>
    <row r="79" spans="1:48" x14ac:dyDescent="0.25">
      <c r="A79" s="25" t="s">
        <v>407</v>
      </c>
      <c r="B79" s="25" t="s">
        <v>408</v>
      </c>
      <c r="C79" s="25" t="s">
        <v>409</v>
      </c>
      <c r="D79" s="25" t="s">
        <v>410</v>
      </c>
      <c r="E79" s="25"/>
      <c r="F79" s="140">
        <f t="shared" si="70"/>
        <v>0</v>
      </c>
      <c r="G79" s="98">
        <v>2.1</v>
      </c>
      <c r="H79" s="100"/>
      <c r="I79" s="101">
        <f t="shared" si="56"/>
        <v>0</v>
      </c>
      <c r="J79" s="98">
        <v>2.2000000000000002</v>
      </c>
      <c r="K79" s="99"/>
      <c r="L79" s="101">
        <f t="shared" si="57"/>
        <v>0</v>
      </c>
      <c r="M79" s="99">
        <v>2.2000000000000002</v>
      </c>
      <c r="N79" s="99"/>
      <c r="O79" s="101">
        <f t="shared" si="58"/>
        <v>0</v>
      </c>
      <c r="P79" s="118">
        <v>2.2999999999999998</v>
      </c>
      <c r="Q79" s="99"/>
      <c r="R79" s="101">
        <f t="shared" si="59"/>
        <v>0</v>
      </c>
      <c r="S79" s="99">
        <v>2.1</v>
      </c>
      <c r="T79" s="99"/>
      <c r="U79" s="101">
        <f t="shared" si="60"/>
        <v>0</v>
      </c>
      <c r="V79" s="99">
        <v>2.2000000000000002</v>
      </c>
      <c r="W79" s="99"/>
      <c r="X79" s="101">
        <f t="shared" si="61"/>
        <v>0</v>
      </c>
      <c r="Y79" s="99">
        <v>2.2000000000000002</v>
      </c>
      <c r="Z79" s="99"/>
      <c r="AA79" s="101">
        <f t="shared" si="62"/>
        <v>0</v>
      </c>
      <c r="AB79" s="118">
        <v>2.2999999999999998</v>
      </c>
      <c r="AC79" s="99"/>
      <c r="AD79" s="101">
        <f t="shared" si="63"/>
        <v>0</v>
      </c>
      <c r="AE79" s="99">
        <v>2.2000000000000002</v>
      </c>
      <c r="AF79" s="99"/>
      <c r="AG79" s="101">
        <f t="shared" si="64"/>
        <v>0</v>
      </c>
      <c r="AH79" s="118">
        <v>2.2999999999999998</v>
      </c>
      <c r="AI79" s="99"/>
      <c r="AJ79" s="101">
        <f t="shared" si="65"/>
        <v>0</v>
      </c>
      <c r="AK79" s="99">
        <v>2.2000000000000002</v>
      </c>
      <c r="AL79" s="99"/>
      <c r="AM79" s="101">
        <f t="shared" si="66"/>
        <v>0</v>
      </c>
      <c r="AN79" s="118">
        <v>2.2999999999999998</v>
      </c>
      <c r="AO79" s="99"/>
      <c r="AP79" s="101">
        <f t="shared" si="67"/>
        <v>0</v>
      </c>
      <c r="AQ79" s="99">
        <v>2.2000000000000002</v>
      </c>
      <c r="AR79" s="99"/>
      <c r="AS79" s="101">
        <f t="shared" si="68"/>
        <v>0</v>
      </c>
      <c r="AT79" s="118">
        <v>2.2999999999999998</v>
      </c>
      <c r="AU79" s="99"/>
      <c r="AV79" s="101">
        <f t="shared" si="69"/>
        <v>0</v>
      </c>
    </row>
    <row r="80" spans="1:48" x14ac:dyDescent="0.25">
      <c r="E80" s="1"/>
    </row>
    <row r="81" spans="1:48" ht="16.5" thickBot="1" x14ac:dyDescent="0.3">
      <c r="A81" s="35"/>
      <c r="B81" s="35"/>
      <c r="C81" s="35"/>
      <c r="D81" s="1"/>
      <c r="E81" s="1"/>
      <c r="Y81" s="40"/>
    </row>
    <row r="82" spans="1:48" ht="24" thickBot="1" x14ac:dyDescent="0.3">
      <c r="A82" s="35"/>
      <c r="B82" s="35"/>
      <c r="G82" s="208" t="s">
        <v>279</v>
      </c>
      <c r="H82" s="209"/>
      <c r="I82" s="202"/>
      <c r="J82" s="202"/>
      <c r="K82" s="202"/>
      <c r="L82" s="203"/>
      <c r="M82" s="208" t="s">
        <v>281</v>
      </c>
      <c r="N82" s="209"/>
      <c r="O82" s="202"/>
      <c r="P82" s="202"/>
      <c r="Q82" s="202"/>
      <c r="R82" s="203"/>
      <c r="S82" s="208" t="s">
        <v>280</v>
      </c>
      <c r="T82" s="209"/>
      <c r="U82" s="202"/>
      <c r="V82" s="202"/>
      <c r="W82" s="202"/>
      <c r="X82" s="203"/>
      <c r="Y82" s="210" t="s">
        <v>1</v>
      </c>
      <c r="Z82" s="211"/>
      <c r="AA82" s="211"/>
      <c r="AB82" s="211"/>
      <c r="AC82" s="211"/>
      <c r="AD82" s="212"/>
      <c r="AE82" s="200" t="s">
        <v>347</v>
      </c>
      <c r="AF82" s="201"/>
      <c r="AG82" s="202"/>
      <c r="AH82" s="202"/>
      <c r="AI82" s="202"/>
      <c r="AJ82" s="203"/>
      <c r="AK82" s="200" t="s">
        <v>282</v>
      </c>
      <c r="AL82" s="201"/>
      <c r="AM82" s="202"/>
      <c r="AN82" s="202"/>
      <c r="AO82" s="202"/>
      <c r="AP82" s="203"/>
      <c r="AQ82" s="200" t="s">
        <v>53</v>
      </c>
      <c r="AR82" s="201"/>
      <c r="AS82" s="202"/>
      <c r="AT82" s="202"/>
      <c r="AU82" s="202"/>
      <c r="AV82" s="203"/>
    </row>
    <row r="83" spans="1:48" ht="47.25" x14ac:dyDescent="0.25">
      <c r="A83" s="215" t="s">
        <v>57</v>
      </c>
      <c r="B83" s="216"/>
      <c r="C83" s="216"/>
      <c r="D83" s="216"/>
      <c r="E83" s="216"/>
      <c r="F83" s="142" t="s">
        <v>4</v>
      </c>
      <c r="G83" s="74" t="s">
        <v>51</v>
      </c>
      <c r="H83" s="70" t="s">
        <v>52</v>
      </c>
      <c r="I83" s="12" t="s">
        <v>9</v>
      </c>
      <c r="J83" s="74" t="s">
        <v>51</v>
      </c>
      <c r="K83" s="70" t="s">
        <v>52</v>
      </c>
      <c r="L83" s="12" t="s">
        <v>9</v>
      </c>
      <c r="M83" s="74" t="s">
        <v>51</v>
      </c>
      <c r="N83" s="70" t="s">
        <v>52</v>
      </c>
      <c r="O83" s="12" t="s">
        <v>9</v>
      </c>
      <c r="P83" s="74" t="s">
        <v>51</v>
      </c>
      <c r="Q83" s="70" t="s">
        <v>52</v>
      </c>
      <c r="R83" s="12" t="s">
        <v>9</v>
      </c>
      <c r="S83" s="74" t="s">
        <v>51</v>
      </c>
      <c r="T83" s="70" t="s">
        <v>52</v>
      </c>
      <c r="U83" s="12" t="s">
        <v>9</v>
      </c>
      <c r="V83" s="74" t="s">
        <v>51</v>
      </c>
      <c r="W83" s="70" t="s">
        <v>52</v>
      </c>
      <c r="X83" s="12" t="s">
        <v>9</v>
      </c>
      <c r="Y83" s="74" t="s">
        <v>51</v>
      </c>
      <c r="Z83" s="70" t="s">
        <v>52</v>
      </c>
      <c r="AA83" s="12" t="s">
        <v>9</v>
      </c>
      <c r="AB83" s="74" t="s">
        <v>51</v>
      </c>
      <c r="AC83" s="70" t="s">
        <v>52</v>
      </c>
      <c r="AD83" s="12" t="s">
        <v>9</v>
      </c>
      <c r="AE83" s="74" t="s">
        <v>51</v>
      </c>
      <c r="AF83" s="16" t="s">
        <v>52</v>
      </c>
      <c r="AG83" s="12" t="s">
        <v>9</v>
      </c>
      <c r="AH83" s="74" t="s">
        <v>51</v>
      </c>
      <c r="AI83" s="16" t="s">
        <v>52</v>
      </c>
      <c r="AJ83" s="12" t="s">
        <v>9</v>
      </c>
      <c r="AK83" s="74" t="s">
        <v>51</v>
      </c>
      <c r="AL83" s="16" t="s">
        <v>52</v>
      </c>
      <c r="AM83" s="12" t="s">
        <v>9</v>
      </c>
      <c r="AN83" s="74" t="s">
        <v>51</v>
      </c>
      <c r="AO83" s="16" t="s">
        <v>52</v>
      </c>
      <c r="AP83" s="12" t="s">
        <v>9</v>
      </c>
      <c r="AQ83" s="74" t="s">
        <v>51</v>
      </c>
      <c r="AR83" s="16" t="s">
        <v>52</v>
      </c>
      <c r="AS83" s="12" t="s">
        <v>9</v>
      </c>
      <c r="AT83" s="74" t="s">
        <v>51</v>
      </c>
      <c r="AU83" s="16" t="s">
        <v>52</v>
      </c>
      <c r="AV83" s="12" t="s">
        <v>9</v>
      </c>
    </row>
    <row r="84" spans="1:48" s="17" customFormat="1" x14ac:dyDescent="0.25">
      <c r="A84" s="18" t="s">
        <v>11</v>
      </c>
      <c r="B84" s="18" t="s">
        <v>12</v>
      </c>
      <c r="C84" s="19" t="s">
        <v>13</v>
      </c>
      <c r="D84" s="18" t="s">
        <v>14</v>
      </c>
      <c r="E84" s="19" t="s">
        <v>61</v>
      </c>
      <c r="F84" s="129"/>
      <c r="G84" s="81"/>
      <c r="H84" s="114"/>
      <c r="I84" s="116"/>
      <c r="J84" s="81"/>
      <c r="K84" s="114"/>
      <c r="L84" s="116"/>
      <c r="M84" s="81"/>
      <c r="N84" s="114"/>
      <c r="O84" s="116"/>
      <c r="P84" s="81"/>
      <c r="Q84" s="114"/>
      <c r="R84" s="116"/>
      <c r="S84" s="81"/>
      <c r="T84" s="114"/>
      <c r="U84" s="116"/>
      <c r="V84" s="81"/>
      <c r="W84" s="114"/>
      <c r="X84" s="116"/>
      <c r="Y84" s="56"/>
      <c r="Z84" s="85"/>
      <c r="AA84" s="44"/>
      <c r="AB84" s="81"/>
      <c r="AC84" s="85"/>
      <c r="AD84" s="44"/>
      <c r="AE84" s="79"/>
      <c r="AF84" s="85"/>
      <c r="AG84" s="44"/>
      <c r="AH84" s="81"/>
      <c r="AI84" s="85"/>
      <c r="AJ84" s="44"/>
      <c r="AK84" s="79"/>
      <c r="AL84" s="85"/>
      <c r="AM84" s="44"/>
      <c r="AN84" s="81"/>
      <c r="AO84" s="85"/>
      <c r="AP84" s="44"/>
      <c r="AQ84" s="79"/>
      <c r="AR84" s="85"/>
      <c r="AS84" s="44"/>
      <c r="AT84" s="81"/>
      <c r="AU84" s="85"/>
      <c r="AV84" s="44"/>
    </row>
    <row r="85" spans="1:48" x14ac:dyDescent="0.25">
      <c r="A85" s="25" t="s">
        <v>160</v>
      </c>
      <c r="B85" s="25" t="s">
        <v>161</v>
      </c>
      <c r="C85" s="26" t="s">
        <v>162</v>
      </c>
      <c r="D85" s="25" t="s">
        <v>163</v>
      </c>
      <c r="E85" s="26"/>
      <c r="F85" s="140">
        <v>17</v>
      </c>
      <c r="G85" s="98">
        <v>1.1000000000000001</v>
      </c>
      <c r="H85" s="100">
        <v>59.6</v>
      </c>
      <c r="I85" s="101">
        <f>IF(H85&lt;60,0,21-_xlfn.RANK.EQ(H85,$H$85:$H$99,0))</f>
        <v>0</v>
      </c>
      <c r="J85" s="98">
        <v>1.2</v>
      </c>
      <c r="K85" s="100">
        <v>55.536000000000001</v>
      </c>
      <c r="L85" s="101">
        <f>IF(K85&lt;60,0,21-_xlfn.RANK.EQ(K85,$K$85:$K$99,0))</f>
        <v>0</v>
      </c>
      <c r="M85" s="98">
        <v>1.2</v>
      </c>
      <c r="N85" s="100">
        <v>61.786000000000001</v>
      </c>
      <c r="O85" s="101">
        <f>IF(N85&lt;60,0,21-_xlfn.RANK.EQ(N85,$N$85:$N$101,0))</f>
        <v>17</v>
      </c>
      <c r="P85" s="98">
        <v>1.3</v>
      </c>
      <c r="Q85" s="100">
        <v>62.707999999999998</v>
      </c>
      <c r="R85" s="101">
        <f>IF(Q85&lt;60,0,21-_xlfn.RANK.EQ(Q85,$Q$85:$Q$101,0))</f>
        <v>16</v>
      </c>
      <c r="S85" s="98">
        <v>1.1000000000000001</v>
      </c>
      <c r="T85" s="100"/>
      <c r="U85" s="101">
        <f t="shared" ref="U85:U101" si="71">IF(T85&lt;60,0,21-_xlfn.RANK.EQ(T85,$T$85:$T$99,0))</f>
        <v>0</v>
      </c>
      <c r="V85" s="98">
        <v>1.2</v>
      </c>
      <c r="W85" s="100"/>
      <c r="X85" s="101">
        <f t="shared" ref="X85:X101" si="72">IF(W85&lt;60,0,21-_xlfn.RANK.EQ(W85,$W$85:$W$99,0))</f>
        <v>0</v>
      </c>
      <c r="Y85" s="92">
        <v>1.2</v>
      </c>
      <c r="Z85" s="100"/>
      <c r="AA85" s="101">
        <f>IF(Z85&lt;60,0,21-_xlfn.RANK.EQ(Z85,$Z$85:$Z$99,0))</f>
        <v>0</v>
      </c>
      <c r="AB85" s="98">
        <v>1.3</v>
      </c>
      <c r="AC85" s="100"/>
      <c r="AD85" s="101">
        <f>IF(AC85&lt;60,0,21-_xlfn.RANK.EQ(AC85,$AC$85:$AC$99,0))</f>
        <v>0</v>
      </c>
      <c r="AE85" s="118">
        <v>1.2</v>
      </c>
      <c r="AF85" s="100"/>
      <c r="AG85" s="101">
        <f>IF(AF85&lt;60,0,21-_xlfn.RANK.EQ(AF85,$AF$85:$AF$99,0))</f>
        <v>0</v>
      </c>
      <c r="AH85" s="98">
        <v>1.3</v>
      </c>
      <c r="AI85" s="100"/>
      <c r="AJ85" s="101">
        <f>IF(AI85&lt;60,0,21-_xlfn.RANK.EQ(AI85,$AI$85:$AI$99,0))</f>
        <v>0</v>
      </c>
      <c r="AK85" s="118">
        <v>1.2</v>
      </c>
      <c r="AL85" s="100"/>
      <c r="AM85" s="101">
        <f>IF(AL85&lt;60,0,21-_xlfn.RANK.EQ(AL85,$AL$85:$AL$99,0))</f>
        <v>0</v>
      </c>
      <c r="AN85" s="98">
        <v>1.3</v>
      </c>
      <c r="AO85" s="100"/>
      <c r="AP85" s="101">
        <f>IF(AO85&lt;60,0,21-_xlfn.RANK.EQ(AO85,$AO$85:$AO$99,0))</f>
        <v>0</v>
      </c>
      <c r="AQ85" s="118">
        <v>1.2</v>
      </c>
      <c r="AR85" s="100"/>
      <c r="AS85" s="101">
        <f>IF(AR85&lt;60,0,21-_xlfn.RANK.EQ(AR85,$AR$85:$AR$99,0))</f>
        <v>0</v>
      </c>
      <c r="AT85" s="98">
        <v>1.3</v>
      </c>
      <c r="AU85" s="100"/>
      <c r="AV85" s="101">
        <f>IF(AU85&lt;60,0,21-_xlfn.RANK.EQ(AU85,$AU$85:$AU$99,0))</f>
        <v>0</v>
      </c>
    </row>
    <row r="86" spans="1:48" x14ac:dyDescent="0.25">
      <c r="A86" s="25" t="s">
        <v>172</v>
      </c>
      <c r="B86" s="25" t="s">
        <v>135</v>
      </c>
      <c r="C86" s="26" t="s">
        <v>136</v>
      </c>
      <c r="D86" s="25" t="s">
        <v>173</v>
      </c>
      <c r="E86" s="26"/>
      <c r="F86" s="140">
        <f t="shared" ref="F86:F101" si="73">IF(N(H86)&gt;=N(K86), I86, L86)+IF(N(N86)&gt;=N(Q86), O86, R86)</f>
        <v>19</v>
      </c>
      <c r="G86" s="98">
        <v>1.1000000000000001</v>
      </c>
      <c r="H86" s="100"/>
      <c r="I86" s="101">
        <f t="shared" ref="I86:I101" si="74">IF(H86&lt;60,0,21-_xlfn.RANK.EQ(H86,$H$85:$H$99,0))</f>
        <v>0</v>
      </c>
      <c r="J86" s="98">
        <v>1.2</v>
      </c>
      <c r="K86" s="100">
        <v>69.820999999999998</v>
      </c>
      <c r="L86" s="101">
        <f t="shared" ref="L86:L101" si="75">IF(K86&lt;60,0,21-_xlfn.RANK.EQ(K86,$K$85:$K$99,0))</f>
        <v>19</v>
      </c>
      <c r="M86" s="98">
        <v>1.2</v>
      </c>
      <c r="N86" s="100"/>
      <c r="O86" s="101">
        <f t="shared" ref="O86:O101" si="76">IF(N86&lt;60,0,21-_xlfn.RANK.EQ(N86,$N$85:$N$101,0))</f>
        <v>0</v>
      </c>
      <c r="P86" s="98">
        <v>1.3</v>
      </c>
      <c r="Q86" s="100"/>
      <c r="R86" s="101">
        <f t="shared" ref="R86:R101" si="77">IF(Q86&lt;60,0,21-_xlfn.RANK.EQ(Q86,$Q$85:$Q$101,0))</f>
        <v>0</v>
      </c>
      <c r="S86" s="98">
        <v>1.1000000000000001</v>
      </c>
      <c r="T86" s="100"/>
      <c r="U86" s="101">
        <f t="shared" si="71"/>
        <v>0</v>
      </c>
      <c r="V86" s="98">
        <v>1.2</v>
      </c>
      <c r="W86" s="100"/>
      <c r="X86" s="101">
        <f t="shared" si="72"/>
        <v>0</v>
      </c>
      <c r="Y86" s="92">
        <v>1.2</v>
      </c>
      <c r="Z86" s="100"/>
      <c r="AA86" s="101">
        <f t="shared" ref="AA86:AA101" si="78">IF(Z86&lt;60,0,21-_xlfn.RANK.EQ(Z86,$Z$85:$Z$99,0))</f>
        <v>0</v>
      </c>
      <c r="AB86" s="98">
        <v>1.3</v>
      </c>
      <c r="AC86" s="100"/>
      <c r="AD86" s="101">
        <f t="shared" ref="AD86:AD101" si="79">IF(AC86&lt;60,0,21-_xlfn.RANK.EQ(AC86,$AC$85:$AC$99,0))</f>
        <v>0</v>
      </c>
      <c r="AE86" s="118">
        <v>1.2</v>
      </c>
      <c r="AF86" s="100"/>
      <c r="AG86" s="101">
        <f t="shared" ref="AG86:AG101" si="80">IF(AF86&lt;60,0,21-_xlfn.RANK.EQ(AF86,$AF$85:$AF$99,0))</f>
        <v>0</v>
      </c>
      <c r="AH86" s="98">
        <v>1.3</v>
      </c>
      <c r="AI86" s="100"/>
      <c r="AJ86" s="101">
        <f t="shared" ref="AJ86:AJ101" si="81">IF(AI86&lt;60,0,21-_xlfn.RANK.EQ(AI86,$AI$85:$AI$99,0))</f>
        <v>0</v>
      </c>
      <c r="AK86" s="118">
        <v>1.2</v>
      </c>
      <c r="AL86" s="100"/>
      <c r="AM86" s="101">
        <f t="shared" ref="AM86:AM101" si="82">IF(AL86&lt;60,0,21-_xlfn.RANK.EQ(AL86,$AL$85:$AL$99,0))</f>
        <v>0</v>
      </c>
      <c r="AN86" s="98">
        <v>1.3</v>
      </c>
      <c r="AO86" s="100"/>
      <c r="AP86" s="101">
        <f t="shared" ref="AP86:AP101" si="83">IF(AO86&lt;60,0,21-_xlfn.RANK.EQ(AO86,$AO$85:$AO$99,0))</f>
        <v>0</v>
      </c>
      <c r="AQ86" s="118">
        <v>1.2</v>
      </c>
      <c r="AR86" s="100"/>
      <c r="AS86" s="101">
        <f t="shared" ref="AS86:AS101" si="84">IF(AR86&lt;60,0,21-_xlfn.RANK.EQ(AR86,$AR$85:$AR$99,0))</f>
        <v>0</v>
      </c>
      <c r="AT86" s="98">
        <v>1.3</v>
      </c>
      <c r="AU86" s="100"/>
      <c r="AV86" s="101">
        <f t="shared" ref="AV86:AV101" si="85">IF(AU86&lt;60,0,21-_xlfn.RANK.EQ(AU86,$AU$85:$AU$99,0))</f>
        <v>0</v>
      </c>
    </row>
    <row r="87" spans="1:48" x14ac:dyDescent="0.25">
      <c r="A87" s="25" t="s">
        <v>178</v>
      </c>
      <c r="B87" s="25" t="s">
        <v>179</v>
      </c>
      <c r="C87" s="26" t="s">
        <v>180</v>
      </c>
      <c r="D87" s="25" t="s">
        <v>181</v>
      </c>
      <c r="E87" s="26"/>
      <c r="F87" s="140">
        <f t="shared" si="73"/>
        <v>0</v>
      </c>
      <c r="G87" s="98">
        <v>1.1000000000000001</v>
      </c>
      <c r="H87" s="100"/>
      <c r="I87" s="101">
        <f t="shared" si="74"/>
        <v>0</v>
      </c>
      <c r="J87" s="98">
        <v>1.2</v>
      </c>
      <c r="K87" s="100"/>
      <c r="L87" s="101">
        <f t="shared" si="75"/>
        <v>0</v>
      </c>
      <c r="M87" s="98">
        <v>1.2</v>
      </c>
      <c r="N87" s="100"/>
      <c r="O87" s="101">
        <f t="shared" si="76"/>
        <v>0</v>
      </c>
      <c r="P87" s="98">
        <v>1.3</v>
      </c>
      <c r="Q87" s="100"/>
      <c r="R87" s="101">
        <f t="shared" si="77"/>
        <v>0</v>
      </c>
      <c r="S87" s="98">
        <v>1.1000000000000001</v>
      </c>
      <c r="T87" s="100"/>
      <c r="U87" s="101">
        <f t="shared" si="71"/>
        <v>0</v>
      </c>
      <c r="V87" s="98">
        <v>1.2</v>
      </c>
      <c r="W87" s="100"/>
      <c r="X87" s="101">
        <f t="shared" si="72"/>
        <v>0</v>
      </c>
      <c r="Y87" s="92">
        <v>1.2</v>
      </c>
      <c r="Z87" s="100"/>
      <c r="AA87" s="101">
        <f t="shared" si="78"/>
        <v>0</v>
      </c>
      <c r="AB87" s="98">
        <v>1.3</v>
      </c>
      <c r="AC87" s="100"/>
      <c r="AD87" s="101">
        <f t="shared" si="79"/>
        <v>0</v>
      </c>
      <c r="AE87" s="118">
        <v>1.2</v>
      </c>
      <c r="AF87" s="100"/>
      <c r="AG87" s="101">
        <f t="shared" si="80"/>
        <v>0</v>
      </c>
      <c r="AH87" s="98">
        <v>1.3</v>
      </c>
      <c r="AI87" s="100"/>
      <c r="AJ87" s="101">
        <f t="shared" si="81"/>
        <v>0</v>
      </c>
      <c r="AK87" s="118">
        <v>1.2</v>
      </c>
      <c r="AL87" s="100"/>
      <c r="AM87" s="101">
        <f t="shared" si="82"/>
        <v>0</v>
      </c>
      <c r="AN87" s="98">
        <v>1.3</v>
      </c>
      <c r="AO87" s="100"/>
      <c r="AP87" s="101">
        <f t="shared" si="83"/>
        <v>0</v>
      </c>
      <c r="AQ87" s="118">
        <v>1.2</v>
      </c>
      <c r="AR87" s="100"/>
      <c r="AS87" s="101">
        <f t="shared" si="84"/>
        <v>0</v>
      </c>
      <c r="AT87" s="98">
        <v>1.3</v>
      </c>
      <c r="AU87" s="100"/>
      <c r="AV87" s="101">
        <f t="shared" si="85"/>
        <v>0</v>
      </c>
    </row>
    <row r="88" spans="1:48" x14ac:dyDescent="0.25">
      <c r="A88" s="25" t="s">
        <v>205</v>
      </c>
      <c r="B88" s="25" t="s">
        <v>206</v>
      </c>
      <c r="C88" s="26" t="s">
        <v>207</v>
      </c>
      <c r="D88" s="25" t="s">
        <v>208</v>
      </c>
      <c r="E88" s="26"/>
      <c r="F88" s="140">
        <f t="shared" si="73"/>
        <v>17</v>
      </c>
      <c r="G88" s="98">
        <v>1.1000000000000001</v>
      </c>
      <c r="H88" s="100">
        <v>56.2</v>
      </c>
      <c r="I88" s="101">
        <f t="shared" si="74"/>
        <v>0</v>
      </c>
      <c r="J88" s="98">
        <v>1.2</v>
      </c>
      <c r="K88" s="100">
        <v>63.393000000000001</v>
      </c>
      <c r="L88" s="101">
        <f t="shared" si="75"/>
        <v>17</v>
      </c>
      <c r="M88" s="98">
        <v>1.2</v>
      </c>
      <c r="N88" s="100">
        <v>56.606999999999999</v>
      </c>
      <c r="O88" s="101">
        <f t="shared" si="76"/>
        <v>0</v>
      </c>
      <c r="P88" s="98">
        <v>1.3</v>
      </c>
      <c r="Q88" s="100"/>
      <c r="R88" s="101">
        <f t="shared" si="77"/>
        <v>0</v>
      </c>
      <c r="S88" s="98">
        <v>1.1000000000000001</v>
      </c>
      <c r="T88" s="100"/>
      <c r="U88" s="101">
        <f t="shared" si="71"/>
        <v>0</v>
      </c>
      <c r="V88" s="98">
        <v>1.2</v>
      </c>
      <c r="W88" s="100"/>
      <c r="X88" s="101">
        <f t="shared" si="72"/>
        <v>0</v>
      </c>
      <c r="Y88" s="92">
        <v>1.2</v>
      </c>
      <c r="Z88" s="100"/>
      <c r="AA88" s="101">
        <f t="shared" si="78"/>
        <v>0</v>
      </c>
      <c r="AB88" s="98">
        <v>1.3</v>
      </c>
      <c r="AC88" s="131"/>
      <c r="AD88" s="101">
        <f t="shared" si="79"/>
        <v>0</v>
      </c>
      <c r="AE88" s="118">
        <v>1.2</v>
      </c>
      <c r="AF88" s="100"/>
      <c r="AG88" s="101">
        <f t="shared" si="80"/>
        <v>0</v>
      </c>
      <c r="AH88" s="98">
        <v>2.2999999999999998</v>
      </c>
      <c r="AI88" s="100"/>
      <c r="AJ88" s="101">
        <f t="shared" si="81"/>
        <v>0</v>
      </c>
      <c r="AK88" s="118">
        <v>1.2</v>
      </c>
      <c r="AL88" s="100"/>
      <c r="AM88" s="101">
        <f t="shared" si="82"/>
        <v>0</v>
      </c>
      <c r="AN88" s="98">
        <v>2.2999999999999998</v>
      </c>
      <c r="AO88" s="100"/>
      <c r="AP88" s="101">
        <f t="shared" si="83"/>
        <v>0</v>
      </c>
      <c r="AQ88" s="118">
        <v>1.2</v>
      </c>
      <c r="AR88" s="100"/>
      <c r="AS88" s="101">
        <f t="shared" si="84"/>
        <v>0</v>
      </c>
      <c r="AT88" s="98">
        <v>2.2999999999999998</v>
      </c>
      <c r="AU88" s="100"/>
      <c r="AV88" s="101">
        <f t="shared" si="85"/>
        <v>0</v>
      </c>
    </row>
    <row r="89" spans="1:48" x14ac:dyDescent="0.25">
      <c r="A89" s="25" t="s">
        <v>205</v>
      </c>
      <c r="B89" s="25" t="s">
        <v>206</v>
      </c>
      <c r="C89" s="25" t="s">
        <v>207</v>
      </c>
      <c r="D89" s="25" t="s">
        <v>254</v>
      </c>
      <c r="E89" s="26"/>
      <c r="F89" s="140">
        <f t="shared" si="73"/>
        <v>0</v>
      </c>
      <c r="G89" s="98">
        <v>1.1000000000000001</v>
      </c>
      <c r="H89" s="100"/>
      <c r="I89" s="101">
        <f t="shared" si="74"/>
        <v>0</v>
      </c>
      <c r="J89" s="98">
        <v>1.2</v>
      </c>
      <c r="K89" s="100"/>
      <c r="L89" s="101">
        <f t="shared" si="75"/>
        <v>0</v>
      </c>
      <c r="M89" s="98">
        <v>1.2</v>
      </c>
      <c r="N89" s="100"/>
      <c r="O89" s="101">
        <f t="shared" si="76"/>
        <v>0</v>
      </c>
      <c r="P89" s="98">
        <v>1.3</v>
      </c>
      <c r="Q89" s="100">
        <v>58.957999999999998</v>
      </c>
      <c r="R89" s="101">
        <f t="shared" si="77"/>
        <v>0</v>
      </c>
      <c r="S89" s="98">
        <v>1.1000000000000001</v>
      </c>
      <c r="T89" s="100"/>
      <c r="U89" s="101">
        <f t="shared" si="71"/>
        <v>0</v>
      </c>
      <c r="V89" s="98">
        <v>1.2</v>
      </c>
      <c r="W89" s="100"/>
      <c r="X89" s="101">
        <f t="shared" si="72"/>
        <v>0</v>
      </c>
      <c r="Y89" s="92">
        <v>1.2</v>
      </c>
      <c r="Z89" s="100"/>
      <c r="AA89" s="101">
        <f t="shared" si="78"/>
        <v>0</v>
      </c>
      <c r="AB89" s="98">
        <v>1.3</v>
      </c>
      <c r="AC89" s="100"/>
      <c r="AD89" s="101">
        <f t="shared" si="79"/>
        <v>0</v>
      </c>
      <c r="AE89" s="118">
        <v>1.2</v>
      </c>
      <c r="AF89" s="100"/>
      <c r="AG89" s="101">
        <f t="shared" si="80"/>
        <v>0</v>
      </c>
      <c r="AH89" s="98">
        <v>2.2999999999999998</v>
      </c>
      <c r="AI89" s="100"/>
      <c r="AJ89" s="101">
        <f t="shared" si="81"/>
        <v>0</v>
      </c>
      <c r="AK89" s="118">
        <v>1.2</v>
      </c>
      <c r="AL89" s="100"/>
      <c r="AM89" s="101">
        <f t="shared" si="82"/>
        <v>0</v>
      </c>
      <c r="AN89" s="98">
        <v>2.2999999999999998</v>
      </c>
      <c r="AO89" s="100"/>
      <c r="AP89" s="101">
        <f t="shared" si="83"/>
        <v>0</v>
      </c>
      <c r="AQ89" s="118">
        <v>1.2</v>
      </c>
      <c r="AR89" s="100"/>
      <c r="AS89" s="101">
        <f t="shared" si="84"/>
        <v>0</v>
      </c>
      <c r="AT89" s="98">
        <v>2.2999999999999998</v>
      </c>
      <c r="AU89" s="100"/>
      <c r="AV89" s="101">
        <f t="shared" si="85"/>
        <v>0</v>
      </c>
    </row>
    <row r="90" spans="1:48" x14ac:dyDescent="0.25">
      <c r="A90" s="25" t="s">
        <v>269</v>
      </c>
      <c r="B90" s="25" t="s">
        <v>115</v>
      </c>
      <c r="C90" s="25" t="s">
        <v>270</v>
      </c>
      <c r="D90" s="25" t="s">
        <v>271</v>
      </c>
      <c r="E90" s="26"/>
      <c r="F90" s="140">
        <f t="shared" si="73"/>
        <v>0</v>
      </c>
      <c r="G90" s="98">
        <v>1.1000000000000001</v>
      </c>
      <c r="H90" s="100"/>
      <c r="I90" s="101">
        <f t="shared" si="74"/>
        <v>0</v>
      </c>
      <c r="J90" s="98">
        <v>1.2</v>
      </c>
      <c r="K90" s="100"/>
      <c r="L90" s="101">
        <f t="shared" si="75"/>
        <v>0</v>
      </c>
      <c r="M90" s="98">
        <v>1.2</v>
      </c>
      <c r="N90" s="100"/>
      <c r="O90" s="101">
        <f t="shared" si="76"/>
        <v>0</v>
      </c>
      <c r="P90" s="98">
        <v>1.3</v>
      </c>
      <c r="Q90" s="100"/>
      <c r="R90" s="101">
        <f t="shared" si="77"/>
        <v>0</v>
      </c>
      <c r="S90" s="98">
        <v>1.1000000000000001</v>
      </c>
      <c r="T90" s="100"/>
      <c r="U90" s="101">
        <f t="shared" si="71"/>
        <v>0</v>
      </c>
      <c r="V90" s="98">
        <v>1.2</v>
      </c>
      <c r="W90" s="100"/>
      <c r="X90" s="101">
        <f t="shared" si="72"/>
        <v>0</v>
      </c>
      <c r="Y90" s="92">
        <v>1.2</v>
      </c>
      <c r="Z90" s="100"/>
      <c r="AA90" s="101">
        <f t="shared" si="78"/>
        <v>0</v>
      </c>
      <c r="AB90" s="98">
        <v>1.3</v>
      </c>
      <c r="AC90" s="100"/>
      <c r="AD90" s="101">
        <f t="shared" si="79"/>
        <v>0</v>
      </c>
      <c r="AE90" s="118">
        <v>1.2</v>
      </c>
      <c r="AF90" s="100"/>
      <c r="AG90" s="101">
        <f t="shared" si="80"/>
        <v>0</v>
      </c>
      <c r="AH90" s="98">
        <v>2.2999999999999998</v>
      </c>
      <c r="AI90" s="100"/>
      <c r="AJ90" s="101">
        <f t="shared" si="81"/>
        <v>0</v>
      </c>
      <c r="AK90" s="118">
        <v>1.2</v>
      </c>
      <c r="AL90" s="100"/>
      <c r="AM90" s="101">
        <f t="shared" si="82"/>
        <v>0</v>
      </c>
      <c r="AN90" s="98">
        <v>2.2999999999999998</v>
      </c>
      <c r="AO90" s="100"/>
      <c r="AP90" s="101">
        <f t="shared" si="83"/>
        <v>0</v>
      </c>
      <c r="AQ90" s="118">
        <v>1.2</v>
      </c>
      <c r="AR90" s="100"/>
      <c r="AS90" s="101">
        <f t="shared" si="84"/>
        <v>0</v>
      </c>
      <c r="AT90" s="98">
        <v>2.2999999999999998</v>
      </c>
      <c r="AU90" s="100"/>
      <c r="AV90" s="101">
        <f t="shared" si="85"/>
        <v>0</v>
      </c>
    </row>
    <row r="91" spans="1:48" x14ac:dyDescent="0.25">
      <c r="A91" s="25" t="s">
        <v>306</v>
      </c>
      <c r="B91" s="25" t="s">
        <v>307</v>
      </c>
      <c r="C91" s="25" t="s">
        <v>308</v>
      </c>
      <c r="D91" s="25" t="s">
        <v>309</v>
      </c>
      <c r="E91" s="26"/>
      <c r="F91" s="140">
        <f t="shared" si="73"/>
        <v>40</v>
      </c>
      <c r="G91" s="98">
        <v>1.1000000000000001</v>
      </c>
      <c r="H91" s="100">
        <v>69.8</v>
      </c>
      <c r="I91" s="101">
        <f t="shared" si="74"/>
        <v>20</v>
      </c>
      <c r="J91" s="98">
        <v>1.2</v>
      </c>
      <c r="K91" s="100">
        <v>71.429000000000002</v>
      </c>
      <c r="L91" s="101">
        <f t="shared" si="75"/>
        <v>20</v>
      </c>
      <c r="M91" s="98">
        <v>1.2</v>
      </c>
      <c r="N91" s="100"/>
      <c r="O91" s="101">
        <f t="shared" si="76"/>
        <v>0</v>
      </c>
      <c r="P91" s="98">
        <v>1.3</v>
      </c>
      <c r="Q91" s="100">
        <v>69.063000000000002</v>
      </c>
      <c r="R91" s="101">
        <f t="shared" si="77"/>
        <v>20</v>
      </c>
      <c r="S91" s="98">
        <v>1.1000000000000001</v>
      </c>
      <c r="T91" s="100"/>
      <c r="U91" s="101">
        <f t="shared" si="71"/>
        <v>0</v>
      </c>
      <c r="V91" s="98">
        <v>1.2</v>
      </c>
      <c r="W91" s="100"/>
      <c r="X91" s="101">
        <f t="shared" si="72"/>
        <v>0</v>
      </c>
      <c r="Y91" s="92">
        <v>1.2</v>
      </c>
      <c r="Z91" s="100"/>
      <c r="AA91" s="101">
        <f t="shared" si="78"/>
        <v>0</v>
      </c>
      <c r="AB91" s="98">
        <v>1.3</v>
      </c>
      <c r="AC91" s="100"/>
      <c r="AD91" s="101">
        <f t="shared" si="79"/>
        <v>0</v>
      </c>
      <c r="AE91" s="118">
        <v>1.2</v>
      </c>
      <c r="AF91" s="100"/>
      <c r="AG91" s="101">
        <f t="shared" si="80"/>
        <v>0</v>
      </c>
      <c r="AH91" s="98">
        <v>2.2999999999999998</v>
      </c>
      <c r="AI91" s="100"/>
      <c r="AJ91" s="101">
        <f t="shared" si="81"/>
        <v>0</v>
      </c>
      <c r="AK91" s="118">
        <v>1.2</v>
      </c>
      <c r="AL91" s="100"/>
      <c r="AM91" s="101">
        <f t="shared" si="82"/>
        <v>0</v>
      </c>
      <c r="AN91" s="98">
        <v>2.2999999999999998</v>
      </c>
      <c r="AO91" s="100"/>
      <c r="AP91" s="101">
        <f t="shared" si="83"/>
        <v>0</v>
      </c>
      <c r="AQ91" s="118">
        <v>1.2</v>
      </c>
      <c r="AR91" s="100"/>
      <c r="AS91" s="101">
        <f t="shared" si="84"/>
        <v>0</v>
      </c>
      <c r="AT91" s="98">
        <v>2.2999999999999998</v>
      </c>
      <c r="AU91" s="100"/>
      <c r="AV91" s="101">
        <f t="shared" si="85"/>
        <v>0</v>
      </c>
    </row>
    <row r="92" spans="1:48" x14ac:dyDescent="0.25">
      <c r="A92" s="25" t="s">
        <v>334</v>
      </c>
      <c r="B92" s="25" t="s">
        <v>335</v>
      </c>
      <c r="C92" s="25" t="s">
        <v>336</v>
      </c>
      <c r="D92" s="25" t="s">
        <v>337</v>
      </c>
      <c r="E92" s="26"/>
      <c r="F92" s="140">
        <v>18</v>
      </c>
      <c r="G92" s="98">
        <v>1.1000000000000001</v>
      </c>
      <c r="H92" s="100"/>
      <c r="I92" s="101">
        <f t="shared" si="74"/>
        <v>0</v>
      </c>
      <c r="J92" s="98">
        <v>1.2</v>
      </c>
      <c r="K92" s="100">
        <v>61.786000000000001</v>
      </c>
      <c r="L92" s="101">
        <f t="shared" si="75"/>
        <v>16</v>
      </c>
      <c r="M92" s="98">
        <v>1.2</v>
      </c>
      <c r="N92" s="100">
        <v>65</v>
      </c>
      <c r="O92" s="101">
        <f t="shared" si="76"/>
        <v>18</v>
      </c>
      <c r="P92" s="98">
        <v>1.3</v>
      </c>
      <c r="Q92" s="100"/>
      <c r="R92" s="101">
        <f t="shared" si="77"/>
        <v>0</v>
      </c>
      <c r="S92" s="98">
        <v>1.1000000000000001</v>
      </c>
      <c r="T92" s="100"/>
      <c r="U92" s="101">
        <f t="shared" si="71"/>
        <v>0</v>
      </c>
      <c r="V92" s="98">
        <v>1.2</v>
      </c>
      <c r="W92" s="100"/>
      <c r="X92" s="101">
        <f t="shared" si="72"/>
        <v>0</v>
      </c>
      <c r="Y92" s="92">
        <v>1.2</v>
      </c>
      <c r="Z92" s="100"/>
      <c r="AA92" s="101">
        <f t="shared" si="78"/>
        <v>0</v>
      </c>
      <c r="AB92" s="98">
        <v>1.3</v>
      </c>
      <c r="AC92" s="100"/>
      <c r="AD92" s="101">
        <f t="shared" si="79"/>
        <v>0</v>
      </c>
      <c r="AE92" s="118">
        <v>1.2</v>
      </c>
      <c r="AF92" s="100"/>
      <c r="AG92" s="101">
        <f t="shared" si="80"/>
        <v>0</v>
      </c>
      <c r="AH92" s="98">
        <v>2.2999999999999998</v>
      </c>
      <c r="AI92" s="100"/>
      <c r="AJ92" s="101">
        <f t="shared" si="81"/>
        <v>0</v>
      </c>
      <c r="AK92" s="118">
        <v>1.2</v>
      </c>
      <c r="AL92" s="100"/>
      <c r="AM92" s="101">
        <f t="shared" si="82"/>
        <v>0</v>
      </c>
      <c r="AN92" s="98">
        <v>2.2999999999999998</v>
      </c>
      <c r="AO92" s="100"/>
      <c r="AP92" s="101">
        <f t="shared" si="83"/>
        <v>0</v>
      </c>
      <c r="AQ92" s="118">
        <v>1.2</v>
      </c>
      <c r="AR92" s="100"/>
      <c r="AS92" s="101">
        <f t="shared" si="84"/>
        <v>0</v>
      </c>
      <c r="AT92" s="98">
        <v>2.2999999999999998</v>
      </c>
      <c r="AU92" s="100"/>
      <c r="AV92" s="101">
        <f t="shared" si="85"/>
        <v>0</v>
      </c>
    </row>
    <row r="93" spans="1:48" x14ac:dyDescent="0.25">
      <c r="A93" s="25" t="s">
        <v>215</v>
      </c>
      <c r="B93" s="25" t="s">
        <v>216</v>
      </c>
      <c r="C93" s="25" t="s">
        <v>346</v>
      </c>
      <c r="D93" s="1" t="s">
        <v>416</v>
      </c>
      <c r="E93" s="26"/>
      <c r="F93" s="140">
        <f t="shared" si="73"/>
        <v>20</v>
      </c>
      <c r="G93" s="98">
        <v>1.1000000000000001</v>
      </c>
      <c r="H93" s="100"/>
      <c r="I93" s="101">
        <f t="shared" si="74"/>
        <v>0</v>
      </c>
      <c r="J93" s="98">
        <v>1.2</v>
      </c>
      <c r="K93" s="100"/>
      <c r="L93" s="101">
        <f t="shared" si="75"/>
        <v>0</v>
      </c>
      <c r="M93" s="98">
        <v>1.2</v>
      </c>
      <c r="N93" s="100">
        <v>69.463999999999999</v>
      </c>
      <c r="O93" s="101">
        <f t="shared" si="76"/>
        <v>20</v>
      </c>
      <c r="P93" s="98">
        <v>1.3</v>
      </c>
      <c r="Q93" s="100">
        <v>66.667000000000002</v>
      </c>
      <c r="R93" s="101">
        <f t="shared" si="77"/>
        <v>19</v>
      </c>
      <c r="S93" s="98">
        <v>1.1000000000000001</v>
      </c>
      <c r="T93" s="100"/>
      <c r="U93" s="101">
        <f t="shared" si="71"/>
        <v>0</v>
      </c>
      <c r="V93" s="98">
        <v>1.2</v>
      </c>
      <c r="W93" s="100"/>
      <c r="X93" s="101">
        <f t="shared" si="72"/>
        <v>0</v>
      </c>
      <c r="Y93" s="92">
        <v>1.2</v>
      </c>
      <c r="Z93" s="100"/>
      <c r="AA93" s="101">
        <f t="shared" si="78"/>
        <v>0</v>
      </c>
      <c r="AB93" s="98">
        <v>1.3</v>
      </c>
      <c r="AC93" s="100"/>
      <c r="AD93" s="101">
        <f t="shared" si="79"/>
        <v>0</v>
      </c>
      <c r="AE93" s="118">
        <v>1.2</v>
      </c>
      <c r="AF93" s="100"/>
      <c r="AG93" s="101">
        <f t="shared" si="80"/>
        <v>0</v>
      </c>
      <c r="AH93" s="98">
        <v>2.2999999999999998</v>
      </c>
      <c r="AI93" s="100"/>
      <c r="AJ93" s="101">
        <f t="shared" si="81"/>
        <v>0</v>
      </c>
      <c r="AK93" s="118">
        <v>1.2</v>
      </c>
      <c r="AL93" s="100"/>
      <c r="AM93" s="101">
        <f t="shared" si="82"/>
        <v>0</v>
      </c>
      <c r="AN93" s="98">
        <v>2.2999999999999998</v>
      </c>
      <c r="AO93" s="100"/>
      <c r="AP93" s="101">
        <f t="shared" si="83"/>
        <v>0</v>
      </c>
      <c r="AQ93" s="118">
        <v>1.2</v>
      </c>
      <c r="AR93" s="100"/>
      <c r="AS93" s="101">
        <f t="shared" si="84"/>
        <v>0</v>
      </c>
      <c r="AT93" s="98">
        <v>2.2999999999999998</v>
      </c>
      <c r="AU93" s="100"/>
      <c r="AV93" s="101">
        <f t="shared" si="85"/>
        <v>0</v>
      </c>
    </row>
    <row r="94" spans="1:48" x14ac:dyDescent="0.25">
      <c r="A94" s="25" t="s">
        <v>238</v>
      </c>
      <c r="B94" s="25" t="s">
        <v>353</v>
      </c>
      <c r="C94" s="26" t="s">
        <v>220</v>
      </c>
      <c r="D94" s="25" t="s">
        <v>354</v>
      </c>
      <c r="E94" s="26"/>
      <c r="F94" s="140">
        <f t="shared" si="73"/>
        <v>35</v>
      </c>
      <c r="G94" s="98">
        <v>1.1000000000000001</v>
      </c>
      <c r="H94" s="100"/>
      <c r="I94" s="101">
        <f t="shared" si="74"/>
        <v>0</v>
      </c>
      <c r="J94" s="98">
        <v>1.2</v>
      </c>
      <c r="K94" s="100">
        <v>68.75</v>
      </c>
      <c r="L94" s="101">
        <f t="shared" si="75"/>
        <v>18</v>
      </c>
      <c r="M94" s="98">
        <v>1.2</v>
      </c>
      <c r="N94" s="100"/>
      <c r="O94" s="101">
        <f t="shared" si="76"/>
        <v>0</v>
      </c>
      <c r="P94" s="98">
        <v>1.3</v>
      </c>
      <c r="Q94" s="100">
        <v>64.792000000000002</v>
      </c>
      <c r="R94" s="101">
        <f t="shared" si="77"/>
        <v>17</v>
      </c>
      <c r="S94" s="98">
        <v>1.1000000000000001</v>
      </c>
      <c r="T94" s="100"/>
      <c r="U94" s="101">
        <f t="shared" si="71"/>
        <v>0</v>
      </c>
      <c r="V94" s="98">
        <v>1.2</v>
      </c>
      <c r="W94" s="100"/>
      <c r="X94" s="101">
        <f t="shared" si="72"/>
        <v>0</v>
      </c>
      <c r="Y94" s="92">
        <v>1.2</v>
      </c>
      <c r="Z94" s="100"/>
      <c r="AA94" s="101">
        <f t="shared" si="78"/>
        <v>0</v>
      </c>
      <c r="AB94" s="98">
        <v>1.3</v>
      </c>
      <c r="AC94" s="100"/>
      <c r="AD94" s="101">
        <f t="shared" si="79"/>
        <v>0</v>
      </c>
      <c r="AE94" s="118">
        <v>1.2</v>
      </c>
      <c r="AF94" s="100"/>
      <c r="AG94" s="101">
        <f t="shared" si="80"/>
        <v>0</v>
      </c>
      <c r="AH94" s="98">
        <v>2.2999999999999998</v>
      </c>
      <c r="AI94" s="100"/>
      <c r="AJ94" s="101">
        <f t="shared" si="81"/>
        <v>0</v>
      </c>
      <c r="AK94" s="118">
        <v>1.2</v>
      </c>
      <c r="AL94" s="100"/>
      <c r="AM94" s="101">
        <f t="shared" si="82"/>
        <v>0</v>
      </c>
      <c r="AN94" s="98">
        <v>2.2999999999999998</v>
      </c>
      <c r="AO94" s="100"/>
      <c r="AP94" s="101">
        <f t="shared" si="83"/>
        <v>0</v>
      </c>
      <c r="AQ94" s="118">
        <v>1.2</v>
      </c>
      <c r="AR94" s="100"/>
      <c r="AS94" s="101">
        <f t="shared" si="84"/>
        <v>0</v>
      </c>
      <c r="AT94" s="98">
        <v>2.2999999999999998</v>
      </c>
      <c r="AU94" s="100"/>
      <c r="AV94" s="101">
        <f t="shared" si="85"/>
        <v>0</v>
      </c>
    </row>
    <row r="95" spans="1:48" x14ac:dyDescent="0.25">
      <c r="A95" s="26" t="s">
        <v>383</v>
      </c>
      <c r="B95" s="25" t="s">
        <v>384</v>
      </c>
      <c r="C95" s="25" t="s">
        <v>385</v>
      </c>
      <c r="D95" s="25" t="s">
        <v>387</v>
      </c>
      <c r="E95" s="26"/>
      <c r="F95" s="140">
        <f t="shared" si="73"/>
        <v>19</v>
      </c>
      <c r="G95" s="98">
        <v>1.1000000000000001</v>
      </c>
      <c r="H95" s="100"/>
      <c r="I95" s="101">
        <f t="shared" si="74"/>
        <v>0</v>
      </c>
      <c r="J95" s="98">
        <v>1.2</v>
      </c>
      <c r="K95" s="100"/>
      <c r="L95" s="101">
        <f t="shared" si="75"/>
        <v>0</v>
      </c>
      <c r="M95" s="98">
        <v>1.2</v>
      </c>
      <c r="N95" s="100">
        <v>65.536000000000001</v>
      </c>
      <c r="O95" s="101">
        <f t="shared" si="76"/>
        <v>19</v>
      </c>
      <c r="P95" s="98">
        <v>1.3</v>
      </c>
      <c r="Q95" s="100"/>
      <c r="R95" s="101">
        <f t="shared" si="77"/>
        <v>0</v>
      </c>
      <c r="S95" s="98">
        <v>1.1000000000000001</v>
      </c>
      <c r="T95" s="100"/>
      <c r="U95" s="101">
        <f t="shared" si="71"/>
        <v>0</v>
      </c>
      <c r="V95" s="98">
        <v>1.2</v>
      </c>
      <c r="W95" s="100"/>
      <c r="X95" s="101">
        <f t="shared" si="72"/>
        <v>0</v>
      </c>
      <c r="Y95" s="92">
        <v>1.2</v>
      </c>
      <c r="Z95" s="100"/>
      <c r="AA95" s="101">
        <f t="shared" si="78"/>
        <v>0</v>
      </c>
      <c r="AB95" s="98">
        <v>1.3</v>
      </c>
      <c r="AC95" s="100"/>
      <c r="AD95" s="101">
        <f t="shared" si="79"/>
        <v>0</v>
      </c>
      <c r="AE95" s="118">
        <v>1.2</v>
      </c>
      <c r="AF95" s="100"/>
      <c r="AG95" s="101">
        <f t="shared" si="80"/>
        <v>0</v>
      </c>
      <c r="AH95" s="98">
        <v>2.2999999999999998</v>
      </c>
      <c r="AI95" s="100"/>
      <c r="AJ95" s="101">
        <f t="shared" si="81"/>
        <v>0</v>
      </c>
      <c r="AK95" s="118">
        <v>1.2</v>
      </c>
      <c r="AL95" s="100"/>
      <c r="AM95" s="101">
        <f t="shared" si="82"/>
        <v>0</v>
      </c>
      <c r="AN95" s="98">
        <v>2.2999999999999998</v>
      </c>
      <c r="AO95" s="100"/>
      <c r="AP95" s="101">
        <f t="shared" si="83"/>
        <v>0</v>
      </c>
      <c r="AQ95" s="118">
        <v>1.2</v>
      </c>
      <c r="AR95" s="100"/>
      <c r="AS95" s="101">
        <f t="shared" si="84"/>
        <v>0</v>
      </c>
      <c r="AT95" s="98">
        <v>2.2999999999999998</v>
      </c>
      <c r="AU95" s="100"/>
      <c r="AV95" s="101">
        <f t="shared" si="85"/>
        <v>0</v>
      </c>
    </row>
    <row r="96" spans="1:48" x14ac:dyDescent="0.25">
      <c r="A96" s="25" t="s">
        <v>356</v>
      </c>
      <c r="B96" s="25" t="s">
        <v>357</v>
      </c>
      <c r="C96" s="26" t="s">
        <v>388</v>
      </c>
      <c r="D96" s="25" t="s">
        <v>358</v>
      </c>
      <c r="E96" s="26"/>
      <c r="F96" s="140">
        <f t="shared" si="73"/>
        <v>0</v>
      </c>
      <c r="G96" s="98">
        <v>1.1000000000000001</v>
      </c>
      <c r="H96" s="100"/>
      <c r="I96" s="101">
        <f t="shared" si="74"/>
        <v>0</v>
      </c>
      <c r="J96" s="98">
        <v>1.2</v>
      </c>
      <c r="K96" s="100"/>
      <c r="L96" s="101">
        <f t="shared" si="75"/>
        <v>0</v>
      </c>
      <c r="M96" s="98">
        <v>1.2</v>
      </c>
      <c r="N96" s="100"/>
      <c r="O96" s="101">
        <f t="shared" si="76"/>
        <v>0</v>
      </c>
      <c r="P96" s="98">
        <v>1.3</v>
      </c>
      <c r="Q96" s="100"/>
      <c r="R96" s="101">
        <f t="shared" si="77"/>
        <v>0</v>
      </c>
      <c r="S96" s="98">
        <v>1.1000000000000001</v>
      </c>
      <c r="T96" s="100"/>
      <c r="U96" s="101">
        <f t="shared" si="71"/>
        <v>0</v>
      </c>
      <c r="V96" s="98">
        <v>1.2</v>
      </c>
      <c r="W96" s="100"/>
      <c r="X96" s="101">
        <f t="shared" si="72"/>
        <v>0</v>
      </c>
      <c r="Y96" s="92">
        <v>1.2</v>
      </c>
      <c r="Z96" s="100"/>
      <c r="AA96" s="101">
        <f t="shared" si="78"/>
        <v>0</v>
      </c>
      <c r="AB96" s="98">
        <v>1.3</v>
      </c>
      <c r="AC96" s="100"/>
      <c r="AD96" s="101">
        <f t="shared" si="79"/>
        <v>0</v>
      </c>
      <c r="AE96" s="118">
        <v>1.2</v>
      </c>
      <c r="AF96" s="100"/>
      <c r="AG96" s="101">
        <f t="shared" si="80"/>
        <v>0</v>
      </c>
      <c r="AH96" s="98">
        <v>2.2999999999999998</v>
      </c>
      <c r="AI96" s="100"/>
      <c r="AJ96" s="101">
        <f t="shared" si="81"/>
        <v>0</v>
      </c>
      <c r="AK96" s="118">
        <v>1.2</v>
      </c>
      <c r="AL96" s="100"/>
      <c r="AM96" s="101">
        <f t="shared" si="82"/>
        <v>0</v>
      </c>
      <c r="AN96" s="98">
        <v>2.2999999999999998</v>
      </c>
      <c r="AO96" s="100"/>
      <c r="AP96" s="101">
        <f t="shared" si="83"/>
        <v>0</v>
      </c>
      <c r="AQ96" s="118">
        <v>1.2</v>
      </c>
      <c r="AR96" s="100"/>
      <c r="AS96" s="101">
        <f t="shared" si="84"/>
        <v>0</v>
      </c>
      <c r="AT96" s="98">
        <v>2.2999999999999998</v>
      </c>
      <c r="AU96" s="100"/>
      <c r="AV96" s="101">
        <f t="shared" si="85"/>
        <v>0</v>
      </c>
    </row>
    <row r="97" spans="1:48" x14ac:dyDescent="0.25">
      <c r="A97" s="25" t="s">
        <v>109</v>
      </c>
      <c r="B97" s="25" t="s">
        <v>110</v>
      </c>
      <c r="C97" s="26" t="s">
        <v>140</v>
      </c>
      <c r="D97" s="25" t="s">
        <v>112</v>
      </c>
      <c r="E97" s="26"/>
      <c r="F97" s="140">
        <f t="shared" si="73"/>
        <v>0</v>
      </c>
      <c r="G97" s="98">
        <v>1.1000000000000001</v>
      </c>
      <c r="H97" s="100"/>
      <c r="I97" s="101">
        <f t="shared" si="74"/>
        <v>0</v>
      </c>
      <c r="J97" s="98">
        <v>1.2</v>
      </c>
      <c r="K97" s="100"/>
      <c r="L97" s="101">
        <f t="shared" si="75"/>
        <v>0</v>
      </c>
      <c r="M97" s="98">
        <v>1.2</v>
      </c>
      <c r="N97" s="100"/>
      <c r="O97" s="101">
        <f t="shared" si="76"/>
        <v>0</v>
      </c>
      <c r="P97" s="98">
        <v>1.3</v>
      </c>
      <c r="Q97" s="100"/>
      <c r="R97" s="101">
        <f t="shared" si="77"/>
        <v>0</v>
      </c>
      <c r="S97" s="98">
        <v>1.1000000000000001</v>
      </c>
      <c r="T97" s="100"/>
      <c r="U97" s="101">
        <f t="shared" si="71"/>
        <v>0</v>
      </c>
      <c r="V97" s="98">
        <v>1.2</v>
      </c>
      <c r="W97" s="100"/>
      <c r="X97" s="101">
        <f t="shared" si="72"/>
        <v>0</v>
      </c>
      <c r="Y97" s="92">
        <v>1.2</v>
      </c>
      <c r="Z97" s="100"/>
      <c r="AA97" s="101">
        <f t="shared" si="78"/>
        <v>0</v>
      </c>
      <c r="AB97" s="98">
        <v>1.3</v>
      </c>
      <c r="AC97" s="100"/>
      <c r="AD97" s="101">
        <f t="shared" si="79"/>
        <v>0</v>
      </c>
      <c r="AE97" s="118">
        <v>1.2</v>
      </c>
      <c r="AF97" s="100"/>
      <c r="AG97" s="101">
        <f t="shared" si="80"/>
        <v>0</v>
      </c>
      <c r="AH97" s="98">
        <v>2.2999999999999998</v>
      </c>
      <c r="AI97" s="100"/>
      <c r="AJ97" s="101">
        <f t="shared" si="81"/>
        <v>0</v>
      </c>
      <c r="AK97" s="118">
        <v>1.2</v>
      </c>
      <c r="AL97" s="100"/>
      <c r="AM97" s="101">
        <f t="shared" si="82"/>
        <v>0</v>
      </c>
      <c r="AN97" s="98">
        <v>2.2999999999999998</v>
      </c>
      <c r="AO97" s="100"/>
      <c r="AP97" s="101">
        <f t="shared" si="83"/>
        <v>0</v>
      </c>
      <c r="AQ97" s="118">
        <v>1.2</v>
      </c>
      <c r="AR97" s="100"/>
      <c r="AS97" s="101">
        <f t="shared" si="84"/>
        <v>0</v>
      </c>
      <c r="AT97" s="98">
        <v>2.2999999999999998</v>
      </c>
      <c r="AU97" s="100"/>
      <c r="AV97" s="101">
        <f t="shared" si="85"/>
        <v>0</v>
      </c>
    </row>
    <row r="98" spans="1:48" x14ac:dyDescent="0.25">
      <c r="A98" s="25" t="s">
        <v>109</v>
      </c>
      <c r="B98" s="25" t="s">
        <v>110</v>
      </c>
      <c r="C98" s="26" t="s">
        <v>140</v>
      </c>
      <c r="D98" s="26" t="s">
        <v>193</v>
      </c>
      <c r="E98" s="26"/>
      <c r="F98" s="140">
        <f t="shared" si="73"/>
        <v>0</v>
      </c>
      <c r="G98" s="98">
        <v>1.1000000000000001</v>
      </c>
      <c r="H98" s="100"/>
      <c r="I98" s="101">
        <f t="shared" si="74"/>
        <v>0</v>
      </c>
      <c r="J98" s="98">
        <v>1.2</v>
      </c>
      <c r="K98" s="100"/>
      <c r="L98" s="101">
        <f t="shared" si="75"/>
        <v>0</v>
      </c>
      <c r="M98" s="98">
        <v>1.2</v>
      </c>
      <c r="N98" s="100"/>
      <c r="O98" s="101">
        <f t="shared" si="76"/>
        <v>0</v>
      </c>
      <c r="P98" s="98">
        <v>1.3</v>
      </c>
      <c r="Q98" s="100"/>
      <c r="R98" s="101">
        <f t="shared" si="77"/>
        <v>0</v>
      </c>
      <c r="S98" s="98">
        <v>1.1000000000000001</v>
      </c>
      <c r="T98" s="100"/>
      <c r="U98" s="101">
        <f t="shared" si="71"/>
        <v>0</v>
      </c>
      <c r="V98" s="98">
        <v>1.2</v>
      </c>
      <c r="W98" s="100"/>
      <c r="X98" s="101">
        <f t="shared" si="72"/>
        <v>0</v>
      </c>
      <c r="Y98" s="92">
        <v>1.2</v>
      </c>
      <c r="Z98" s="100"/>
      <c r="AA98" s="101">
        <f t="shared" si="78"/>
        <v>0</v>
      </c>
      <c r="AB98" s="98">
        <v>1.3</v>
      </c>
      <c r="AC98" s="100"/>
      <c r="AD98" s="101">
        <f t="shared" si="79"/>
        <v>0</v>
      </c>
      <c r="AE98" s="118">
        <v>1.2</v>
      </c>
      <c r="AF98" s="100"/>
      <c r="AG98" s="101">
        <f t="shared" si="80"/>
        <v>0</v>
      </c>
      <c r="AH98" s="98">
        <v>2.2999999999999998</v>
      </c>
      <c r="AI98" s="100"/>
      <c r="AJ98" s="101">
        <f t="shared" si="81"/>
        <v>0</v>
      </c>
      <c r="AK98" s="118">
        <v>1.2</v>
      </c>
      <c r="AL98" s="100"/>
      <c r="AM98" s="101">
        <f t="shared" si="82"/>
        <v>0</v>
      </c>
      <c r="AN98" s="98">
        <v>2.2999999999999998</v>
      </c>
      <c r="AO98" s="100"/>
      <c r="AP98" s="101">
        <f t="shared" si="83"/>
        <v>0</v>
      </c>
      <c r="AQ98" s="118">
        <v>1.2</v>
      </c>
      <c r="AR98" s="100"/>
      <c r="AS98" s="101">
        <f t="shared" si="84"/>
        <v>0</v>
      </c>
      <c r="AT98" s="98">
        <v>2.2999999999999998</v>
      </c>
      <c r="AU98" s="100"/>
      <c r="AV98" s="101">
        <f t="shared" si="85"/>
        <v>0</v>
      </c>
    </row>
    <row r="99" spans="1:48" x14ac:dyDescent="0.25">
      <c r="A99" s="28" t="s">
        <v>151</v>
      </c>
      <c r="B99" s="28" t="s">
        <v>152</v>
      </c>
      <c r="C99" s="29" t="s">
        <v>140</v>
      </c>
      <c r="D99" s="28" t="s">
        <v>153</v>
      </c>
      <c r="E99" s="29"/>
      <c r="F99" s="140">
        <v>17</v>
      </c>
      <c r="G99" s="98">
        <v>1.1000000000000001</v>
      </c>
      <c r="H99" s="99"/>
      <c r="I99" s="101">
        <f t="shared" si="74"/>
        <v>0</v>
      </c>
      <c r="J99" s="99">
        <v>1.2</v>
      </c>
      <c r="K99" s="99"/>
      <c r="L99" s="101">
        <f t="shared" si="75"/>
        <v>0</v>
      </c>
      <c r="M99" s="99">
        <v>1.2</v>
      </c>
      <c r="N99" s="99">
        <v>61.786000000000001</v>
      </c>
      <c r="O99" s="101">
        <f t="shared" si="76"/>
        <v>17</v>
      </c>
      <c r="P99" s="99">
        <v>1.3</v>
      </c>
      <c r="Q99" s="99">
        <v>62.188000000000002</v>
      </c>
      <c r="R99" s="101">
        <f t="shared" si="77"/>
        <v>15</v>
      </c>
      <c r="S99" s="99">
        <v>1.1000000000000001</v>
      </c>
      <c r="T99" s="99"/>
      <c r="U99" s="101">
        <f t="shared" si="71"/>
        <v>0</v>
      </c>
      <c r="V99" s="99">
        <v>1.2</v>
      </c>
      <c r="W99" s="99"/>
      <c r="X99" s="101">
        <f t="shared" si="72"/>
        <v>0</v>
      </c>
      <c r="Y99" s="93">
        <v>1.2</v>
      </c>
      <c r="Z99" s="99"/>
      <c r="AA99" s="101">
        <f t="shared" si="78"/>
        <v>0</v>
      </c>
      <c r="AB99" s="99">
        <v>1.3</v>
      </c>
      <c r="AC99" s="99"/>
      <c r="AD99" s="101">
        <f t="shared" si="79"/>
        <v>0</v>
      </c>
      <c r="AE99" s="99">
        <v>1.2</v>
      </c>
      <c r="AF99" s="99"/>
      <c r="AG99" s="101">
        <f t="shared" si="80"/>
        <v>0</v>
      </c>
      <c r="AH99" s="99">
        <v>2.2999999999999998</v>
      </c>
      <c r="AI99" s="99"/>
      <c r="AJ99" s="101">
        <f t="shared" si="81"/>
        <v>0</v>
      </c>
      <c r="AK99" s="99">
        <v>1.2</v>
      </c>
      <c r="AL99" s="99"/>
      <c r="AM99" s="101">
        <f t="shared" si="82"/>
        <v>0</v>
      </c>
      <c r="AN99" s="99">
        <v>2.2999999999999998</v>
      </c>
      <c r="AO99" s="99"/>
      <c r="AP99" s="101">
        <f t="shared" si="83"/>
        <v>0</v>
      </c>
      <c r="AQ99" s="99">
        <v>1.2</v>
      </c>
      <c r="AR99" s="99"/>
      <c r="AS99" s="101">
        <f t="shared" si="84"/>
        <v>0</v>
      </c>
      <c r="AT99" s="99">
        <v>2.2999999999999998</v>
      </c>
      <c r="AU99" s="99"/>
      <c r="AV99" s="101">
        <f t="shared" si="85"/>
        <v>0</v>
      </c>
    </row>
    <row r="100" spans="1:48" x14ac:dyDescent="0.25">
      <c r="A100" s="25" t="s">
        <v>142</v>
      </c>
      <c r="B100" s="25" t="s">
        <v>219</v>
      </c>
      <c r="C100" s="25" t="s">
        <v>220</v>
      </c>
      <c r="D100" s="25" t="s">
        <v>221</v>
      </c>
      <c r="E100" s="26"/>
      <c r="F100" s="140">
        <f t="shared" si="73"/>
        <v>0</v>
      </c>
      <c r="G100" s="98">
        <v>1.1000000000000001</v>
      </c>
      <c r="H100" s="99"/>
      <c r="I100" s="101">
        <f t="shared" si="74"/>
        <v>0</v>
      </c>
      <c r="J100" s="99">
        <v>1.2</v>
      </c>
      <c r="K100" s="99"/>
      <c r="L100" s="101">
        <f t="shared" si="75"/>
        <v>0</v>
      </c>
      <c r="M100" s="99">
        <v>1.2</v>
      </c>
      <c r="N100" s="99"/>
      <c r="O100" s="101">
        <f t="shared" si="76"/>
        <v>0</v>
      </c>
      <c r="P100" s="99">
        <v>1.3</v>
      </c>
      <c r="Q100" s="99"/>
      <c r="R100" s="101">
        <f t="shared" si="77"/>
        <v>0</v>
      </c>
      <c r="S100" s="99">
        <v>1.1000000000000001</v>
      </c>
      <c r="T100" s="99"/>
      <c r="U100" s="101">
        <f t="shared" si="71"/>
        <v>0</v>
      </c>
      <c r="V100" s="99">
        <v>1.2</v>
      </c>
      <c r="W100" s="99"/>
      <c r="X100" s="101">
        <f t="shared" si="72"/>
        <v>0</v>
      </c>
      <c r="Y100" s="93">
        <v>1.2</v>
      </c>
      <c r="Z100" s="99"/>
      <c r="AA100" s="101">
        <f t="shared" si="78"/>
        <v>0</v>
      </c>
      <c r="AB100" s="99">
        <v>1.3</v>
      </c>
      <c r="AC100" s="99"/>
      <c r="AD100" s="101">
        <f t="shared" si="79"/>
        <v>0</v>
      </c>
      <c r="AE100" s="99">
        <v>1.2</v>
      </c>
      <c r="AF100" s="99"/>
      <c r="AG100" s="101">
        <f t="shared" si="80"/>
        <v>0</v>
      </c>
      <c r="AH100" s="99">
        <v>2.2999999999999998</v>
      </c>
      <c r="AI100" s="99"/>
      <c r="AJ100" s="101">
        <f t="shared" si="81"/>
        <v>0</v>
      </c>
      <c r="AK100" s="99">
        <v>1.2</v>
      </c>
      <c r="AL100" s="99"/>
      <c r="AM100" s="101">
        <f t="shared" si="82"/>
        <v>0</v>
      </c>
      <c r="AN100" s="99">
        <v>2.2999999999999998</v>
      </c>
      <c r="AO100" s="99"/>
      <c r="AP100" s="101">
        <f t="shared" si="83"/>
        <v>0</v>
      </c>
      <c r="AQ100" s="99">
        <v>1.2</v>
      </c>
      <c r="AR100" s="99"/>
      <c r="AS100" s="101">
        <f t="shared" si="84"/>
        <v>0</v>
      </c>
      <c r="AT100" s="99">
        <v>2.2999999999999998</v>
      </c>
      <c r="AU100" s="99"/>
      <c r="AV100" s="101">
        <f t="shared" si="85"/>
        <v>0</v>
      </c>
    </row>
    <row r="101" spans="1:48" x14ac:dyDescent="0.25">
      <c r="A101" s="25" t="s">
        <v>185</v>
      </c>
      <c r="B101" s="25" t="s">
        <v>186</v>
      </c>
      <c r="C101" s="25" t="s">
        <v>126</v>
      </c>
      <c r="D101" s="25" t="s">
        <v>427</v>
      </c>
      <c r="E101" s="23"/>
      <c r="F101" s="140">
        <f t="shared" si="73"/>
        <v>19</v>
      </c>
      <c r="G101" s="98">
        <v>1.1000000000000001</v>
      </c>
      <c r="H101" s="99"/>
      <c r="I101" s="101">
        <f t="shared" si="74"/>
        <v>0</v>
      </c>
      <c r="J101" s="99">
        <v>1.2</v>
      </c>
      <c r="K101" s="99"/>
      <c r="L101" s="101">
        <f t="shared" si="75"/>
        <v>0</v>
      </c>
      <c r="M101" s="99">
        <v>1.2</v>
      </c>
      <c r="N101" s="99"/>
      <c r="O101" s="101">
        <f t="shared" si="76"/>
        <v>0</v>
      </c>
      <c r="P101" s="99">
        <v>1.3</v>
      </c>
      <c r="Q101" s="99">
        <v>66.667000000000002</v>
      </c>
      <c r="R101" s="101">
        <f t="shared" si="77"/>
        <v>19</v>
      </c>
      <c r="S101" s="99">
        <v>1.1000000000000001</v>
      </c>
      <c r="T101" s="99"/>
      <c r="U101" s="101">
        <f t="shared" si="71"/>
        <v>0</v>
      </c>
      <c r="V101" s="99">
        <v>1.2</v>
      </c>
      <c r="W101" s="99"/>
      <c r="X101" s="101">
        <f t="shared" si="72"/>
        <v>0</v>
      </c>
      <c r="Y101" s="93">
        <v>1.2</v>
      </c>
      <c r="Z101" s="99"/>
      <c r="AA101" s="101">
        <f t="shared" si="78"/>
        <v>0</v>
      </c>
      <c r="AB101" s="99">
        <v>1.3</v>
      </c>
      <c r="AC101" s="99"/>
      <c r="AD101" s="101">
        <f t="shared" si="79"/>
        <v>0</v>
      </c>
      <c r="AE101" s="99">
        <v>1.2</v>
      </c>
      <c r="AF101" s="99"/>
      <c r="AG101" s="101">
        <f t="shared" si="80"/>
        <v>0</v>
      </c>
      <c r="AH101" s="99">
        <v>2.2999999999999998</v>
      </c>
      <c r="AI101" s="99"/>
      <c r="AJ101" s="101">
        <f t="shared" si="81"/>
        <v>0</v>
      </c>
      <c r="AK101" s="99">
        <v>1.2</v>
      </c>
      <c r="AL101" s="99"/>
      <c r="AM101" s="101">
        <f t="shared" si="82"/>
        <v>0</v>
      </c>
      <c r="AN101" s="99">
        <v>2.2999999999999998</v>
      </c>
      <c r="AO101" s="99"/>
      <c r="AP101" s="101">
        <f t="shared" si="83"/>
        <v>0</v>
      </c>
      <c r="AQ101" s="99">
        <v>1.2</v>
      </c>
      <c r="AR101" s="99"/>
      <c r="AS101" s="101">
        <f t="shared" si="84"/>
        <v>0</v>
      </c>
      <c r="AT101" s="99">
        <v>2.2999999999999998</v>
      </c>
      <c r="AU101" s="99"/>
      <c r="AV101" s="101">
        <f t="shared" si="85"/>
        <v>0</v>
      </c>
    </row>
    <row r="102" spans="1:48" x14ac:dyDescent="0.25">
      <c r="A102" s="35"/>
      <c r="B102" s="35"/>
      <c r="C102" s="35"/>
      <c r="D102" s="35"/>
      <c r="F102" s="161"/>
      <c r="G102" s="95"/>
      <c r="H102" s="95"/>
      <c r="I102" s="95"/>
      <c r="J102" s="95"/>
      <c r="K102" s="95"/>
      <c r="L102" s="95"/>
      <c r="M102" s="95"/>
      <c r="N102" s="95"/>
      <c r="O102" s="95"/>
      <c r="P102" s="95"/>
      <c r="Q102" s="95"/>
      <c r="R102" s="95"/>
      <c r="S102" s="95"/>
      <c r="T102" s="95"/>
      <c r="U102" s="95"/>
      <c r="V102" s="95"/>
      <c r="W102" s="95"/>
      <c r="X102" s="95"/>
      <c r="Y102" s="152"/>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row>
    <row r="103" spans="1:48" ht="16.5" thickBot="1" x14ac:dyDescent="0.3">
      <c r="A103" s="35"/>
      <c r="B103" s="35"/>
      <c r="C103" s="35"/>
      <c r="D103" s="1"/>
      <c r="E103" s="1"/>
    </row>
    <row r="104" spans="1:48" ht="24" thickBot="1" x14ac:dyDescent="0.3">
      <c r="G104" s="208" t="s">
        <v>279</v>
      </c>
      <c r="H104" s="209"/>
      <c r="I104" s="202"/>
      <c r="J104" s="202"/>
      <c r="K104" s="202"/>
      <c r="L104" s="203"/>
      <c r="M104" s="208" t="s">
        <v>281</v>
      </c>
      <c r="N104" s="209"/>
      <c r="O104" s="202"/>
      <c r="P104" s="202"/>
      <c r="Q104" s="202"/>
      <c r="R104" s="203"/>
      <c r="S104" s="208" t="s">
        <v>280</v>
      </c>
      <c r="T104" s="209"/>
      <c r="U104" s="202"/>
      <c r="V104" s="202"/>
      <c r="W104" s="202"/>
      <c r="X104" s="203"/>
      <c r="Y104" s="210" t="s">
        <v>1</v>
      </c>
      <c r="Z104" s="211"/>
      <c r="AA104" s="211"/>
      <c r="AB104" s="211"/>
      <c r="AC104" s="211"/>
      <c r="AD104" s="212"/>
      <c r="AE104" s="200" t="s">
        <v>347</v>
      </c>
      <c r="AF104" s="201"/>
      <c r="AG104" s="202"/>
      <c r="AH104" s="202"/>
      <c r="AI104" s="202"/>
      <c r="AJ104" s="203"/>
      <c r="AK104" s="200" t="s">
        <v>282</v>
      </c>
      <c r="AL104" s="201"/>
      <c r="AM104" s="202"/>
      <c r="AN104" s="202"/>
      <c r="AO104" s="202"/>
      <c r="AP104" s="203"/>
      <c r="AQ104" s="200" t="s">
        <v>53</v>
      </c>
      <c r="AR104" s="201"/>
      <c r="AS104" s="202"/>
      <c r="AT104" s="202"/>
      <c r="AU104" s="202"/>
      <c r="AV104" s="203"/>
    </row>
    <row r="105" spans="1:48" ht="47.25" x14ac:dyDescent="0.25">
      <c r="A105" s="213" t="s">
        <v>58</v>
      </c>
      <c r="B105" s="214"/>
      <c r="C105" s="214"/>
      <c r="D105" s="214"/>
      <c r="E105" s="214"/>
      <c r="F105" s="142" t="s">
        <v>4</v>
      </c>
      <c r="G105" s="13" t="s">
        <v>51</v>
      </c>
      <c r="H105" s="16" t="s">
        <v>52</v>
      </c>
      <c r="I105" s="12" t="s">
        <v>9</v>
      </c>
      <c r="J105" s="13" t="s">
        <v>51</v>
      </c>
      <c r="K105" s="16" t="s">
        <v>52</v>
      </c>
      <c r="L105" s="12" t="s">
        <v>9</v>
      </c>
      <c r="M105" s="13" t="s">
        <v>51</v>
      </c>
      <c r="N105" s="16" t="s">
        <v>52</v>
      </c>
      <c r="O105" s="12" t="s">
        <v>9</v>
      </c>
      <c r="P105" s="13" t="s">
        <v>51</v>
      </c>
      <c r="Q105" s="16" t="s">
        <v>52</v>
      </c>
      <c r="R105" s="12" t="s">
        <v>9</v>
      </c>
      <c r="S105" s="13" t="s">
        <v>51</v>
      </c>
      <c r="T105" s="16" t="s">
        <v>52</v>
      </c>
      <c r="U105" s="12" t="s">
        <v>9</v>
      </c>
      <c r="V105" s="13" t="s">
        <v>51</v>
      </c>
      <c r="W105" s="16" t="s">
        <v>52</v>
      </c>
      <c r="X105" s="12" t="s">
        <v>9</v>
      </c>
      <c r="Y105" s="13" t="s">
        <v>51</v>
      </c>
      <c r="Z105" s="16" t="s">
        <v>52</v>
      </c>
      <c r="AA105" s="12" t="s">
        <v>9</v>
      </c>
      <c r="AB105" s="13" t="s">
        <v>51</v>
      </c>
      <c r="AC105" s="16" t="s">
        <v>52</v>
      </c>
      <c r="AD105" s="12" t="s">
        <v>9</v>
      </c>
      <c r="AE105" s="13" t="s">
        <v>51</v>
      </c>
      <c r="AF105" s="16" t="s">
        <v>52</v>
      </c>
      <c r="AG105" s="12" t="s">
        <v>9</v>
      </c>
      <c r="AH105" s="13" t="s">
        <v>51</v>
      </c>
      <c r="AI105" s="16" t="s">
        <v>52</v>
      </c>
      <c r="AJ105" s="12" t="s">
        <v>9</v>
      </c>
      <c r="AK105" s="13" t="s">
        <v>51</v>
      </c>
      <c r="AL105" s="16" t="s">
        <v>52</v>
      </c>
      <c r="AM105" s="12" t="s">
        <v>9</v>
      </c>
      <c r="AN105" s="13" t="s">
        <v>51</v>
      </c>
      <c r="AO105" s="16" t="s">
        <v>52</v>
      </c>
      <c r="AP105" s="12" t="s">
        <v>9</v>
      </c>
      <c r="AQ105" s="13" t="s">
        <v>51</v>
      </c>
      <c r="AR105" s="16" t="s">
        <v>52</v>
      </c>
      <c r="AS105" s="12" t="s">
        <v>9</v>
      </c>
      <c r="AT105" s="13" t="s">
        <v>51</v>
      </c>
      <c r="AU105" s="16" t="s">
        <v>52</v>
      </c>
      <c r="AV105" s="12" t="s">
        <v>9</v>
      </c>
    </row>
    <row r="106" spans="1:48" s="40" customFormat="1" x14ac:dyDescent="0.25">
      <c r="A106" s="18" t="s">
        <v>11</v>
      </c>
      <c r="B106" s="18" t="s">
        <v>12</v>
      </c>
      <c r="C106" s="18" t="s">
        <v>13</v>
      </c>
      <c r="D106" s="18" t="s">
        <v>14</v>
      </c>
      <c r="E106" s="19" t="s">
        <v>61</v>
      </c>
      <c r="F106" s="44"/>
      <c r="G106" s="81"/>
      <c r="H106" s="85"/>
      <c r="I106" s="44"/>
      <c r="J106" s="47"/>
      <c r="K106" s="85"/>
      <c r="L106" s="44"/>
      <c r="M106" s="81"/>
      <c r="N106" s="85"/>
      <c r="O106" s="44"/>
      <c r="P106" s="47"/>
      <c r="Q106" s="85"/>
      <c r="R106" s="44"/>
      <c r="S106" s="81"/>
      <c r="T106" s="85"/>
      <c r="U106" s="44"/>
      <c r="V106" s="47"/>
      <c r="W106" s="85"/>
      <c r="X106" s="44"/>
      <c r="Y106" s="81"/>
      <c r="Z106" s="85"/>
      <c r="AA106" s="44"/>
      <c r="AB106" s="81"/>
      <c r="AC106" s="85"/>
      <c r="AD106" s="44"/>
      <c r="AE106" s="81"/>
      <c r="AF106" s="85"/>
      <c r="AG106" s="44"/>
      <c r="AH106" s="81"/>
      <c r="AI106" s="85"/>
      <c r="AJ106" s="44"/>
      <c r="AK106" s="81"/>
      <c r="AL106" s="85"/>
      <c r="AM106" s="44"/>
      <c r="AN106" s="81"/>
      <c r="AO106" s="85"/>
      <c r="AP106" s="44"/>
      <c r="AQ106" s="81"/>
      <c r="AR106" s="85"/>
      <c r="AS106" s="44"/>
      <c r="AT106" s="81"/>
      <c r="AU106" s="85"/>
      <c r="AV106" s="44"/>
    </row>
    <row r="107" spans="1:48" x14ac:dyDescent="0.25">
      <c r="A107" s="25" t="s">
        <v>147</v>
      </c>
      <c r="B107" s="25" t="s">
        <v>148</v>
      </c>
      <c r="C107" s="25" t="s">
        <v>149</v>
      </c>
      <c r="D107" s="25" t="s">
        <v>150</v>
      </c>
      <c r="E107" s="26"/>
      <c r="F107" s="140">
        <f>IF(N(H107)&gt;=N(K107), I107, L107)+IF(N(N107)&gt;=N(Q107), O107, R107)</f>
        <v>36</v>
      </c>
      <c r="G107" s="98">
        <v>2.1</v>
      </c>
      <c r="H107" s="100">
        <v>62.308</v>
      </c>
      <c r="I107" s="101">
        <f>IF(H107&lt;60,0,21-_xlfn.RANK.EQ(H107,$H$107:$H$122,0))</f>
        <v>19</v>
      </c>
      <c r="J107" s="98">
        <v>2.2000000000000002</v>
      </c>
      <c r="K107" s="100"/>
      <c r="L107" s="101">
        <f>IF(K107&lt;60,0,21-_xlfn.RANK.EQ(K107,$K$107:$K$122,0))</f>
        <v>0</v>
      </c>
      <c r="M107" s="98">
        <v>2.2000000000000002</v>
      </c>
      <c r="N107" s="100">
        <v>59.530999999999999</v>
      </c>
      <c r="O107" s="101">
        <f>IF(N107&lt;60,0,21-_xlfn.RANK.EQ(N107,$N$107:$N$126,0))</f>
        <v>0</v>
      </c>
      <c r="P107" s="98">
        <v>2.2999999999999998</v>
      </c>
      <c r="Q107" s="100">
        <v>68</v>
      </c>
      <c r="R107" s="101">
        <f>IF(Q107&lt;60,0,21-_xlfn.RANK.EQ(Q107,$Q$107:$Q$126,0))</f>
        <v>17</v>
      </c>
      <c r="S107" s="98">
        <v>2.1</v>
      </c>
      <c r="T107" s="100"/>
      <c r="U107" s="101">
        <f t="shared" ref="U107:U126" si="86">IF(T107&lt;60,0,21-_xlfn.RANK.EQ(T107,$T$107:$T$122,0))</f>
        <v>0</v>
      </c>
      <c r="V107" s="98">
        <v>2.2000000000000002</v>
      </c>
      <c r="W107" s="100"/>
      <c r="X107" s="101">
        <f t="shared" ref="X107:X126" si="87">IF(W107&lt;60,0,21-_xlfn.RANK.EQ(W107,$W$107:$W$122,0))</f>
        <v>0</v>
      </c>
      <c r="Y107" s="98">
        <v>2.2000000000000002</v>
      </c>
      <c r="Z107" s="100"/>
      <c r="AA107" s="101">
        <f>IF(Z107&lt;60,0,21-_xlfn.RANK.EQ(Z107,$Z$107:$Z$122,0))</f>
        <v>0</v>
      </c>
      <c r="AB107" s="98">
        <v>2.2999999999999998</v>
      </c>
      <c r="AC107" s="100"/>
      <c r="AD107" s="101">
        <f>IF(AC107&lt;60,0,21-_xlfn.RANK.EQ(AC107,$AC$107:$AC$122,0))</f>
        <v>0</v>
      </c>
      <c r="AE107" s="98">
        <v>2.2000000000000002</v>
      </c>
      <c r="AF107" s="100"/>
      <c r="AG107" s="101">
        <f>IF(AF107&lt;60,0,21-_xlfn.RANK.EQ(AF107,$AF$107:$AF$122,0))</f>
        <v>0</v>
      </c>
      <c r="AH107" s="98">
        <v>2.2999999999999998</v>
      </c>
      <c r="AI107" s="100"/>
      <c r="AJ107" s="101">
        <f>IF(AI107&lt;60,0,21-_xlfn.RANK.EQ(AI107,$AI$107:$AI$122,0))</f>
        <v>0</v>
      </c>
      <c r="AK107" s="98">
        <v>2.2000000000000002</v>
      </c>
      <c r="AL107" s="100"/>
      <c r="AM107" s="101">
        <f>IF(AL107&lt;60,0,21-_xlfn.RANK.EQ(AL107,$AL$107:$AL$122,0))</f>
        <v>0</v>
      </c>
      <c r="AN107" s="98">
        <v>2.2999999999999998</v>
      </c>
      <c r="AO107" s="100"/>
      <c r="AP107" s="101">
        <f>IF(AO107&lt;60,0,21-_xlfn.RANK.EQ(AO107,$AO$107:$AO$122,0))</f>
        <v>0</v>
      </c>
      <c r="AQ107" s="98">
        <v>2.2000000000000002</v>
      </c>
      <c r="AR107" s="100"/>
      <c r="AS107" s="101">
        <f>IF(AR107&lt;60,0,21-_xlfn.RANK.EQ(AR107,$AR$107:$AR$122,0))</f>
        <v>0</v>
      </c>
      <c r="AT107" s="98">
        <v>2.2999999999999998</v>
      </c>
      <c r="AU107" s="100"/>
      <c r="AV107" s="101">
        <f>IF(AU107&lt;60,0,21-_xlfn.RANK.EQ(AU107,$AU$107:$AU$122,0))</f>
        <v>0</v>
      </c>
    </row>
    <row r="108" spans="1:48" x14ac:dyDescent="0.25">
      <c r="A108" s="25" t="s">
        <v>172</v>
      </c>
      <c r="B108" s="25" t="s">
        <v>135</v>
      </c>
      <c r="C108" s="26" t="s">
        <v>136</v>
      </c>
      <c r="D108" s="25" t="s">
        <v>173</v>
      </c>
      <c r="E108" s="26"/>
      <c r="F108" s="140">
        <f t="shared" ref="F108:F126" si="88">IF(N(H108)&gt;=N(K108), I108, L108)+IF(N(N108)&gt;=N(Q108), O108, R108)</f>
        <v>20</v>
      </c>
      <c r="G108" s="98">
        <v>2.1</v>
      </c>
      <c r="H108" s="100">
        <v>70.962000000000003</v>
      </c>
      <c r="I108" s="101">
        <f t="shared" ref="I108:I122" si="89">IF(H108&lt;60,0,21-_xlfn.RANK.EQ(H108,$H$107:$H$122,0))</f>
        <v>20</v>
      </c>
      <c r="J108" s="98">
        <v>2.2000000000000002</v>
      </c>
      <c r="K108" s="100"/>
      <c r="L108" s="101">
        <f t="shared" ref="L108:L122" si="90">IF(K108&lt;60,0,21-_xlfn.RANK.EQ(K108,$K$107:$K$122,0))</f>
        <v>0</v>
      </c>
      <c r="M108" s="98">
        <v>2.2000000000000002</v>
      </c>
      <c r="N108" s="100"/>
      <c r="O108" s="101">
        <f t="shared" ref="O108:O126" si="91">IF(N108&lt;60,0,21-_xlfn.RANK.EQ(N108,$N$107:$N$126,0))</f>
        <v>0</v>
      </c>
      <c r="P108" s="98">
        <v>2.2999999999999998</v>
      </c>
      <c r="Q108" s="100"/>
      <c r="R108" s="101">
        <f t="shared" ref="R108:R126" si="92">IF(Q108&lt;60,0,21-_xlfn.RANK.EQ(Q108,$Q$107:$Q$126,0))</f>
        <v>0</v>
      </c>
      <c r="S108" s="98">
        <v>2.1</v>
      </c>
      <c r="T108" s="100"/>
      <c r="U108" s="101">
        <f t="shared" si="86"/>
        <v>0</v>
      </c>
      <c r="V108" s="98">
        <v>2.2000000000000002</v>
      </c>
      <c r="W108" s="100"/>
      <c r="X108" s="101">
        <f t="shared" si="87"/>
        <v>0</v>
      </c>
      <c r="Y108" s="98">
        <v>2.2000000000000002</v>
      </c>
      <c r="Z108" s="100"/>
      <c r="AA108" s="101">
        <f t="shared" ref="AA108:AA122" si="93">IF(Z108&lt;60,0,21-_xlfn.RANK.EQ(Z108,$Z$107:$Z$122,0))</f>
        <v>0</v>
      </c>
      <c r="AB108" s="98">
        <v>2.2999999999999998</v>
      </c>
      <c r="AC108" s="100"/>
      <c r="AD108" s="101">
        <f t="shared" ref="AD108:AD122" si="94">IF(AC108&lt;60,0,21-_xlfn.RANK.EQ(AC108,$AC$107:$AC$122,0))</f>
        <v>0</v>
      </c>
      <c r="AE108" s="98">
        <v>2.2000000000000002</v>
      </c>
      <c r="AF108" s="100"/>
      <c r="AG108" s="101">
        <f t="shared" ref="AG108:AG122" si="95">IF(AF108&lt;60,0,21-_xlfn.RANK.EQ(AF108,$AF$107:$AF$122,0))</f>
        <v>0</v>
      </c>
      <c r="AH108" s="98">
        <v>2.2999999999999998</v>
      </c>
      <c r="AI108" s="100"/>
      <c r="AJ108" s="101">
        <f t="shared" ref="AJ108:AJ122" si="96">IF(AI108&lt;60,0,21-_xlfn.RANK.EQ(AI108,$AI$107:$AI$122,0))</f>
        <v>0</v>
      </c>
      <c r="AK108" s="98">
        <v>2.2000000000000002</v>
      </c>
      <c r="AL108" s="100"/>
      <c r="AM108" s="101">
        <f t="shared" ref="AM108:AM122" si="97">IF(AL108&lt;60,0,21-_xlfn.RANK.EQ(AL108,$AL$107:$AL$122,0))</f>
        <v>0</v>
      </c>
      <c r="AN108" s="98">
        <v>2.2999999999999998</v>
      </c>
      <c r="AO108" s="100"/>
      <c r="AP108" s="101">
        <f t="shared" ref="AP108:AP122" si="98">IF(AO108&lt;60,0,21-_xlfn.RANK.EQ(AO108,$AO$107:$AO$122,0))</f>
        <v>0</v>
      </c>
      <c r="AQ108" s="98">
        <v>2.2000000000000002</v>
      </c>
      <c r="AR108" s="100"/>
      <c r="AS108" s="101">
        <f t="shared" ref="AS108:AS122" si="99">IF(AR108&lt;60,0,21-_xlfn.RANK.EQ(AR108,$AR$107:$AR$122,0))</f>
        <v>0</v>
      </c>
      <c r="AT108" s="98">
        <v>2.2999999999999998</v>
      </c>
      <c r="AU108" s="100"/>
      <c r="AV108" s="101">
        <f t="shared" ref="AV108:AV122" si="100">IF(AU108&lt;60,0,21-_xlfn.RANK.EQ(AU108,$AU$107:$AU$122,0))</f>
        <v>0</v>
      </c>
    </row>
    <row r="109" spans="1:48" x14ac:dyDescent="0.25">
      <c r="A109" s="25" t="s">
        <v>178</v>
      </c>
      <c r="B109" s="25" t="s">
        <v>179</v>
      </c>
      <c r="C109" s="26" t="s">
        <v>180</v>
      </c>
      <c r="D109" s="25" t="s">
        <v>181</v>
      </c>
      <c r="E109" s="26"/>
      <c r="F109" s="140">
        <f t="shared" si="88"/>
        <v>0</v>
      </c>
      <c r="G109" s="98">
        <v>2.1</v>
      </c>
      <c r="H109" s="100"/>
      <c r="I109" s="101">
        <f t="shared" si="89"/>
        <v>0</v>
      </c>
      <c r="J109" s="98">
        <v>2.2000000000000002</v>
      </c>
      <c r="K109" s="100"/>
      <c r="L109" s="101">
        <f t="shared" si="90"/>
        <v>0</v>
      </c>
      <c r="M109" s="98">
        <v>2.2000000000000002</v>
      </c>
      <c r="N109" s="100"/>
      <c r="O109" s="101">
        <f t="shared" si="91"/>
        <v>0</v>
      </c>
      <c r="P109" s="98">
        <v>2.2999999999999998</v>
      </c>
      <c r="Q109" s="100"/>
      <c r="R109" s="101">
        <f t="shared" si="92"/>
        <v>0</v>
      </c>
      <c r="S109" s="98">
        <v>2.1</v>
      </c>
      <c r="T109" s="100"/>
      <c r="U109" s="101">
        <f t="shared" si="86"/>
        <v>0</v>
      </c>
      <c r="V109" s="98">
        <v>2.2000000000000002</v>
      </c>
      <c r="W109" s="100"/>
      <c r="X109" s="101">
        <f t="shared" si="87"/>
        <v>0</v>
      </c>
      <c r="Y109" s="98">
        <v>2.2000000000000002</v>
      </c>
      <c r="Z109" s="100"/>
      <c r="AA109" s="101">
        <f t="shared" si="93"/>
        <v>0</v>
      </c>
      <c r="AB109" s="98">
        <v>2.2999999999999998</v>
      </c>
      <c r="AC109" s="100"/>
      <c r="AD109" s="101">
        <f t="shared" si="94"/>
        <v>0</v>
      </c>
      <c r="AE109" s="98">
        <v>2.2000000000000002</v>
      </c>
      <c r="AF109" s="100"/>
      <c r="AG109" s="101">
        <f t="shared" si="95"/>
        <v>0</v>
      </c>
      <c r="AH109" s="98">
        <v>2.2999999999999998</v>
      </c>
      <c r="AI109" s="100"/>
      <c r="AJ109" s="101">
        <f t="shared" si="96"/>
        <v>0</v>
      </c>
      <c r="AK109" s="98">
        <v>2.2000000000000002</v>
      </c>
      <c r="AL109" s="100"/>
      <c r="AM109" s="101">
        <f t="shared" si="97"/>
        <v>0</v>
      </c>
      <c r="AN109" s="98">
        <v>2.2999999999999998</v>
      </c>
      <c r="AO109" s="100"/>
      <c r="AP109" s="101">
        <f t="shared" si="98"/>
        <v>0</v>
      </c>
      <c r="AQ109" s="98">
        <v>2.2000000000000002</v>
      </c>
      <c r="AR109" s="100"/>
      <c r="AS109" s="101">
        <f t="shared" si="99"/>
        <v>0</v>
      </c>
      <c r="AT109" s="98">
        <v>2.2999999999999998</v>
      </c>
      <c r="AU109" s="100"/>
      <c r="AV109" s="101">
        <f t="shared" si="100"/>
        <v>0</v>
      </c>
    </row>
    <row r="110" spans="1:48" x14ac:dyDescent="0.25">
      <c r="A110" s="24" t="s">
        <v>185</v>
      </c>
      <c r="B110" s="25" t="s">
        <v>186</v>
      </c>
      <c r="C110" s="26" t="s">
        <v>126</v>
      </c>
      <c r="D110" s="26" t="s">
        <v>187</v>
      </c>
      <c r="E110" s="26"/>
      <c r="F110" s="140">
        <v>20</v>
      </c>
      <c r="G110" s="98">
        <v>2.1</v>
      </c>
      <c r="H110" s="100"/>
      <c r="I110" s="101">
        <f t="shared" si="89"/>
        <v>0</v>
      </c>
      <c r="J110" s="98">
        <v>2.2000000000000002</v>
      </c>
      <c r="K110" s="100"/>
      <c r="L110" s="101">
        <f t="shared" si="90"/>
        <v>0</v>
      </c>
      <c r="M110" s="98">
        <v>2.2000000000000002</v>
      </c>
      <c r="N110" s="100">
        <v>69.375</v>
      </c>
      <c r="O110" s="101">
        <f t="shared" si="91"/>
        <v>20</v>
      </c>
      <c r="P110" s="98">
        <v>2.2999999999999998</v>
      </c>
      <c r="Q110" s="100">
        <v>70.286000000000001</v>
      </c>
      <c r="R110" s="101">
        <f t="shared" si="92"/>
        <v>19</v>
      </c>
      <c r="S110" s="98">
        <v>2.1</v>
      </c>
      <c r="T110" s="100"/>
      <c r="U110" s="101">
        <f t="shared" si="86"/>
        <v>0</v>
      </c>
      <c r="V110" s="98">
        <v>2.2000000000000002</v>
      </c>
      <c r="W110" s="100"/>
      <c r="X110" s="101">
        <f t="shared" si="87"/>
        <v>0</v>
      </c>
      <c r="Y110" s="98">
        <v>2.2000000000000002</v>
      </c>
      <c r="Z110" s="100"/>
      <c r="AA110" s="101">
        <f t="shared" si="93"/>
        <v>0</v>
      </c>
      <c r="AB110" s="98">
        <v>2.2999999999999998</v>
      </c>
      <c r="AC110" s="100"/>
      <c r="AD110" s="101">
        <f t="shared" si="94"/>
        <v>0</v>
      </c>
      <c r="AE110" s="98">
        <v>2.2000000000000002</v>
      </c>
      <c r="AF110" s="100"/>
      <c r="AG110" s="101">
        <f t="shared" si="95"/>
        <v>0</v>
      </c>
      <c r="AH110" s="98">
        <v>2.2999999999999998</v>
      </c>
      <c r="AI110" s="100"/>
      <c r="AJ110" s="101">
        <f t="shared" si="96"/>
        <v>0</v>
      </c>
      <c r="AK110" s="98">
        <v>2.2000000000000002</v>
      </c>
      <c r="AL110" s="100"/>
      <c r="AM110" s="101">
        <f t="shared" si="97"/>
        <v>0</v>
      </c>
      <c r="AN110" s="98">
        <v>2.2999999999999998</v>
      </c>
      <c r="AO110" s="100"/>
      <c r="AP110" s="101">
        <f t="shared" si="98"/>
        <v>0</v>
      </c>
      <c r="AQ110" s="98">
        <v>2.2000000000000002</v>
      </c>
      <c r="AR110" s="100"/>
      <c r="AS110" s="101">
        <f t="shared" si="99"/>
        <v>0</v>
      </c>
      <c r="AT110" s="98">
        <v>2.2999999999999998</v>
      </c>
      <c r="AU110" s="100"/>
      <c r="AV110" s="101">
        <f t="shared" si="100"/>
        <v>0</v>
      </c>
    </row>
    <row r="111" spans="1:48" x14ac:dyDescent="0.25">
      <c r="A111" s="25" t="s">
        <v>205</v>
      </c>
      <c r="B111" s="25" t="s">
        <v>206</v>
      </c>
      <c r="C111" s="26" t="s">
        <v>207</v>
      </c>
      <c r="D111" s="25" t="s">
        <v>208</v>
      </c>
      <c r="E111" s="26"/>
      <c r="F111" s="140">
        <f t="shared" si="88"/>
        <v>0</v>
      </c>
      <c r="G111" s="98">
        <v>2.1</v>
      </c>
      <c r="H111" s="100"/>
      <c r="I111" s="101">
        <f t="shared" si="89"/>
        <v>0</v>
      </c>
      <c r="J111" s="98">
        <v>2.2000000000000002</v>
      </c>
      <c r="K111" s="100"/>
      <c r="L111" s="101">
        <f t="shared" si="90"/>
        <v>0</v>
      </c>
      <c r="M111" s="98">
        <v>2.2000000000000002</v>
      </c>
      <c r="N111" s="100"/>
      <c r="O111" s="101">
        <f t="shared" si="91"/>
        <v>0</v>
      </c>
      <c r="P111" s="98">
        <v>2.2999999999999998</v>
      </c>
      <c r="Q111" s="100"/>
      <c r="R111" s="101">
        <f t="shared" si="92"/>
        <v>0</v>
      </c>
      <c r="S111" s="98">
        <v>2.1</v>
      </c>
      <c r="T111" s="100"/>
      <c r="U111" s="101">
        <f t="shared" si="86"/>
        <v>0</v>
      </c>
      <c r="V111" s="98">
        <v>2.2000000000000002</v>
      </c>
      <c r="W111" s="100"/>
      <c r="X111" s="101">
        <f t="shared" si="87"/>
        <v>0</v>
      </c>
      <c r="Y111" s="98">
        <v>2.2000000000000002</v>
      </c>
      <c r="Z111" s="100"/>
      <c r="AA111" s="101">
        <f t="shared" si="93"/>
        <v>0</v>
      </c>
      <c r="AB111" s="98">
        <v>2.2999999999999998</v>
      </c>
      <c r="AC111" s="100"/>
      <c r="AD111" s="101">
        <f t="shared" si="94"/>
        <v>0</v>
      </c>
      <c r="AE111" s="98">
        <v>2.2000000000000002</v>
      </c>
      <c r="AF111" s="100"/>
      <c r="AG111" s="101">
        <f t="shared" si="95"/>
        <v>0</v>
      </c>
      <c r="AH111" s="98">
        <v>2.2999999999999998</v>
      </c>
      <c r="AI111" s="100"/>
      <c r="AJ111" s="101">
        <f t="shared" si="96"/>
        <v>0</v>
      </c>
      <c r="AK111" s="98">
        <v>2.2000000000000002</v>
      </c>
      <c r="AL111" s="100"/>
      <c r="AM111" s="101">
        <f t="shared" si="97"/>
        <v>0</v>
      </c>
      <c r="AN111" s="98">
        <v>2.2999999999999998</v>
      </c>
      <c r="AO111" s="100"/>
      <c r="AP111" s="101">
        <f t="shared" si="98"/>
        <v>0</v>
      </c>
      <c r="AQ111" s="98">
        <v>2.2000000000000002</v>
      </c>
      <c r="AR111" s="100"/>
      <c r="AS111" s="101">
        <f t="shared" si="99"/>
        <v>0</v>
      </c>
      <c r="AT111" s="98">
        <v>2.2999999999999998</v>
      </c>
      <c r="AU111" s="100"/>
      <c r="AV111" s="101">
        <f t="shared" si="100"/>
        <v>0</v>
      </c>
    </row>
    <row r="112" spans="1:48" x14ac:dyDescent="0.25">
      <c r="A112" s="25" t="s">
        <v>205</v>
      </c>
      <c r="B112" s="25" t="s">
        <v>206</v>
      </c>
      <c r="C112" s="26" t="s">
        <v>207</v>
      </c>
      <c r="D112" s="25" t="s">
        <v>254</v>
      </c>
      <c r="E112" s="26"/>
      <c r="F112" s="140">
        <f t="shared" si="88"/>
        <v>0</v>
      </c>
      <c r="G112" s="98">
        <v>2.1</v>
      </c>
      <c r="H112" s="100"/>
      <c r="I112" s="101">
        <f t="shared" si="89"/>
        <v>0</v>
      </c>
      <c r="J112" s="98">
        <v>2.2000000000000002</v>
      </c>
      <c r="K112" s="100"/>
      <c r="L112" s="101">
        <f t="shared" si="90"/>
        <v>0</v>
      </c>
      <c r="M112" s="98">
        <v>2.2000000000000002</v>
      </c>
      <c r="N112" s="100"/>
      <c r="O112" s="101">
        <f t="shared" si="91"/>
        <v>0</v>
      </c>
      <c r="P112" s="98">
        <v>2.2999999999999998</v>
      </c>
      <c r="Q112" s="100"/>
      <c r="R112" s="101">
        <f t="shared" si="92"/>
        <v>0</v>
      </c>
      <c r="S112" s="98">
        <v>2.1</v>
      </c>
      <c r="T112" s="100"/>
      <c r="U112" s="101">
        <f t="shared" si="86"/>
        <v>0</v>
      </c>
      <c r="V112" s="98">
        <v>2.2000000000000002</v>
      </c>
      <c r="W112" s="100"/>
      <c r="X112" s="101">
        <f t="shared" si="87"/>
        <v>0</v>
      </c>
      <c r="Y112" s="98">
        <v>2.2000000000000002</v>
      </c>
      <c r="Z112" s="100"/>
      <c r="AA112" s="101">
        <f t="shared" si="93"/>
        <v>0</v>
      </c>
      <c r="AB112" s="98">
        <v>2.2999999999999998</v>
      </c>
      <c r="AC112" s="100"/>
      <c r="AD112" s="101">
        <f t="shared" si="94"/>
        <v>0</v>
      </c>
      <c r="AE112" s="98">
        <v>2.2000000000000002</v>
      </c>
      <c r="AF112" s="100"/>
      <c r="AG112" s="101">
        <f t="shared" si="95"/>
        <v>0</v>
      </c>
      <c r="AH112" s="98">
        <v>2.2999999999999998</v>
      </c>
      <c r="AI112" s="100"/>
      <c r="AJ112" s="101">
        <f t="shared" si="96"/>
        <v>0</v>
      </c>
      <c r="AK112" s="98">
        <v>2.2000000000000002</v>
      </c>
      <c r="AL112" s="100"/>
      <c r="AM112" s="101">
        <f t="shared" si="97"/>
        <v>0</v>
      </c>
      <c r="AN112" s="98">
        <v>2.2999999999999998</v>
      </c>
      <c r="AO112" s="100"/>
      <c r="AP112" s="101">
        <f t="shared" si="98"/>
        <v>0</v>
      </c>
      <c r="AQ112" s="98">
        <v>2.2000000000000002</v>
      </c>
      <c r="AR112" s="100"/>
      <c r="AS112" s="101">
        <f t="shared" si="99"/>
        <v>0</v>
      </c>
      <c r="AT112" s="98">
        <v>2.2999999999999998</v>
      </c>
      <c r="AU112" s="100"/>
      <c r="AV112" s="101">
        <f t="shared" si="100"/>
        <v>0</v>
      </c>
    </row>
    <row r="113" spans="1:48" x14ac:dyDescent="0.25">
      <c r="A113" s="25" t="s">
        <v>255</v>
      </c>
      <c r="B113" s="25" t="s">
        <v>105</v>
      </c>
      <c r="C113" s="26" t="s">
        <v>342</v>
      </c>
      <c r="D113" s="25" t="s">
        <v>106</v>
      </c>
      <c r="E113" s="26"/>
      <c r="F113" s="140">
        <f t="shared" si="88"/>
        <v>20</v>
      </c>
      <c r="G113" s="98">
        <v>2.1</v>
      </c>
      <c r="H113" s="100"/>
      <c r="I113" s="101">
        <f t="shared" si="89"/>
        <v>0</v>
      </c>
      <c r="J113" s="98">
        <v>2.2000000000000002</v>
      </c>
      <c r="K113" s="100"/>
      <c r="L113" s="101">
        <f t="shared" si="90"/>
        <v>0</v>
      </c>
      <c r="M113" s="98">
        <v>2.2000000000000002</v>
      </c>
      <c r="N113" s="100">
        <v>69.375</v>
      </c>
      <c r="O113" s="101">
        <f t="shared" si="91"/>
        <v>20</v>
      </c>
      <c r="P113" s="98">
        <v>2.2999999999999998</v>
      </c>
      <c r="Q113" s="100">
        <v>67.570999999999998</v>
      </c>
      <c r="R113" s="101">
        <f t="shared" si="92"/>
        <v>16</v>
      </c>
      <c r="S113" s="98">
        <v>2.1</v>
      </c>
      <c r="T113" s="100"/>
      <c r="U113" s="101">
        <f t="shared" si="86"/>
        <v>0</v>
      </c>
      <c r="V113" s="98">
        <v>2.2000000000000002</v>
      </c>
      <c r="W113" s="100"/>
      <c r="X113" s="101">
        <f t="shared" si="87"/>
        <v>0</v>
      </c>
      <c r="Y113" s="98">
        <v>2.2000000000000002</v>
      </c>
      <c r="Z113" s="100"/>
      <c r="AA113" s="101">
        <f t="shared" si="93"/>
        <v>0</v>
      </c>
      <c r="AB113" s="98">
        <v>2.2999999999999998</v>
      </c>
      <c r="AC113" s="100"/>
      <c r="AD113" s="101">
        <f t="shared" si="94"/>
        <v>0</v>
      </c>
      <c r="AE113" s="98">
        <v>2.2000000000000002</v>
      </c>
      <c r="AF113" s="100"/>
      <c r="AG113" s="101">
        <f t="shared" si="95"/>
        <v>0</v>
      </c>
      <c r="AH113" s="98">
        <v>2.2999999999999998</v>
      </c>
      <c r="AI113" s="100"/>
      <c r="AJ113" s="101">
        <f t="shared" si="96"/>
        <v>0</v>
      </c>
      <c r="AK113" s="98">
        <v>2.2000000000000002</v>
      </c>
      <c r="AL113" s="100"/>
      <c r="AM113" s="101">
        <f t="shared" si="97"/>
        <v>0</v>
      </c>
      <c r="AN113" s="98">
        <v>2.2999999999999998</v>
      </c>
      <c r="AO113" s="100"/>
      <c r="AP113" s="101">
        <f t="shared" si="98"/>
        <v>0</v>
      </c>
      <c r="AQ113" s="98">
        <v>2.2000000000000002</v>
      </c>
      <c r="AR113" s="100"/>
      <c r="AS113" s="101">
        <f t="shared" si="99"/>
        <v>0</v>
      </c>
      <c r="AT113" s="98">
        <v>2.2999999999999998</v>
      </c>
      <c r="AU113" s="100"/>
      <c r="AV113" s="101">
        <f t="shared" si="100"/>
        <v>0</v>
      </c>
    </row>
    <row r="114" spans="1:48" x14ac:dyDescent="0.25">
      <c r="A114" s="25" t="s">
        <v>269</v>
      </c>
      <c r="B114" s="25" t="s">
        <v>115</v>
      </c>
      <c r="C114" s="25" t="s">
        <v>270</v>
      </c>
      <c r="D114" s="26" t="s">
        <v>116</v>
      </c>
      <c r="E114" s="26"/>
      <c r="F114" s="140">
        <f t="shared" si="88"/>
        <v>0</v>
      </c>
      <c r="G114" s="98">
        <v>2.1</v>
      </c>
      <c r="H114" s="100"/>
      <c r="I114" s="101">
        <f t="shared" si="89"/>
        <v>0</v>
      </c>
      <c r="J114" s="98">
        <v>2.2000000000000002</v>
      </c>
      <c r="K114" s="100"/>
      <c r="L114" s="101">
        <f t="shared" si="90"/>
        <v>0</v>
      </c>
      <c r="M114" s="98">
        <v>2.2000000000000002</v>
      </c>
      <c r="N114" s="100"/>
      <c r="O114" s="101">
        <f t="shared" si="91"/>
        <v>0</v>
      </c>
      <c r="P114" s="98">
        <v>2.2999999999999998</v>
      </c>
      <c r="Q114" s="100"/>
      <c r="R114" s="101">
        <f t="shared" si="92"/>
        <v>0</v>
      </c>
      <c r="S114" s="98">
        <v>2.1</v>
      </c>
      <c r="T114" s="100"/>
      <c r="U114" s="101">
        <f t="shared" si="86"/>
        <v>0</v>
      </c>
      <c r="V114" s="98">
        <v>2.2000000000000002</v>
      </c>
      <c r="W114" s="100"/>
      <c r="X114" s="101">
        <f t="shared" si="87"/>
        <v>0</v>
      </c>
      <c r="Y114" s="98">
        <v>2.2000000000000002</v>
      </c>
      <c r="Z114" s="100"/>
      <c r="AA114" s="101">
        <f t="shared" si="93"/>
        <v>0</v>
      </c>
      <c r="AB114" s="98">
        <v>2.2999999999999998</v>
      </c>
      <c r="AC114" s="100"/>
      <c r="AD114" s="101">
        <f t="shared" si="94"/>
        <v>0</v>
      </c>
      <c r="AE114" s="98">
        <v>2.2000000000000002</v>
      </c>
      <c r="AF114" s="100"/>
      <c r="AG114" s="101">
        <f t="shared" si="95"/>
        <v>0</v>
      </c>
      <c r="AH114" s="98">
        <v>2.2999999999999998</v>
      </c>
      <c r="AI114" s="100"/>
      <c r="AJ114" s="101">
        <f t="shared" si="96"/>
        <v>0</v>
      </c>
      <c r="AK114" s="98">
        <v>2.2000000000000002</v>
      </c>
      <c r="AL114" s="100"/>
      <c r="AM114" s="101">
        <f t="shared" si="97"/>
        <v>0</v>
      </c>
      <c r="AN114" s="98">
        <v>2.2999999999999998</v>
      </c>
      <c r="AO114" s="100"/>
      <c r="AP114" s="101">
        <f t="shared" si="98"/>
        <v>0</v>
      </c>
      <c r="AQ114" s="98">
        <v>2.2000000000000002</v>
      </c>
      <c r="AR114" s="100"/>
      <c r="AS114" s="101">
        <f t="shared" si="99"/>
        <v>0</v>
      </c>
      <c r="AT114" s="98">
        <v>2.2999999999999998</v>
      </c>
      <c r="AU114" s="100"/>
      <c r="AV114" s="101">
        <f t="shared" si="100"/>
        <v>0</v>
      </c>
    </row>
    <row r="115" spans="1:48" x14ac:dyDescent="0.25">
      <c r="A115" s="25" t="s">
        <v>269</v>
      </c>
      <c r="B115" s="25" t="s">
        <v>115</v>
      </c>
      <c r="C115" s="25" t="s">
        <v>270</v>
      </c>
      <c r="D115" s="4" t="s">
        <v>271</v>
      </c>
      <c r="E115" s="26"/>
      <c r="F115" s="140">
        <f t="shared" si="88"/>
        <v>0</v>
      </c>
      <c r="G115" s="98">
        <v>2.1</v>
      </c>
      <c r="H115" s="100"/>
      <c r="I115" s="101">
        <f t="shared" si="89"/>
        <v>0</v>
      </c>
      <c r="J115" s="98">
        <v>2.2000000000000002</v>
      </c>
      <c r="K115" s="100"/>
      <c r="L115" s="101">
        <f t="shared" si="90"/>
        <v>0</v>
      </c>
      <c r="M115" s="98">
        <v>2.2000000000000002</v>
      </c>
      <c r="N115" s="100"/>
      <c r="O115" s="101">
        <f t="shared" si="91"/>
        <v>0</v>
      </c>
      <c r="P115" s="98">
        <v>2.2999999999999998</v>
      </c>
      <c r="Q115" s="100"/>
      <c r="R115" s="101">
        <f t="shared" si="92"/>
        <v>0</v>
      </c>
      <c r="S115" s="98">
        <v>2.1</v>
      </c>
      <c r="T115" s="100"/>
      <c r="U115" s="101">
        <f t="shared" si="86"/>
        <v>0</v>
      </c>
      <c r="V115" s="98">
        <v>2.2000000000000002</v>
      </c>
      <c r="W115" s="100"/>
      <c r="X115" s="101">
        <f t="shared" si="87"/>
        <v>0</v>
      </c>
      <c r="Y115" s="98">
        <v>2.2000000000000002</v>
      </c>
      <c r="Z115" s="100"/>
      <c r="AA115" s="101">
        <f t="shared" si="93"/>
        <v>0</v>
      </c>
      <c r="AB115" s="98">
        <v>2.2999999999999998</v>
      </c>
      <c r="AC115" s="100"/>
      <c r="AD115" s="101">
        <f t="shared" si="94"/>
        <v>0</v>
      </c>
      <c r="AE115" s="98">
        <v>2.2000000000000002</v>
      </c>
      <c r="AF115" s="100"/>
      <c r="AG115" s="101">
        <f t="shared" si="95"/>
        <v>0</v>
      </c>
      <c r="AH115" s="98">
        <v>2.2999999999999998</v>
      </c>
      <c r="AI115" s="100"/>
      <c r="AJ115" s="101">
        <f t="shared" si="96"/>
        <v>0</v>
      </c>
      <c r="AK115" s="98">
        <v>2.2000000000000002</v>
      </c>
      <c r="AL115" s="100"/>
      <c r="AM115" s="101">
        <f t="shared" si="97"/>
        <v>0</v>
      </c>
      <c r="AN115" s="98">
        <v>2.2999999999999998</v>
      </c>
      <c r="AO115" s="100"/>
      <c r="AP115" s="101">
        <f t="shared" si="98"/>
        <v>0</v>
      </c>
      <c r="AQ115" s="98">
        <v>2.2000000000000002</v>
      </c>
      <c r="AR115" s="100"/>
      <c r="AS115" s="101">
        <f t="shared" si="99"/>
        <v>0</v>
      </c>
      <c r="AT115" s="98">
        <v>2.2999999999999998</v>
      </c>
      <c r="AU115" s="100"/>
      <c r="AV115" s="101">
        <f t="shared" si="100"/>
        <v>0</v>
      </c>
    </row>
    <row r="116" spans="1:48" x14ac:dyDescent="0.25">
      <c r="A116" s="28" t="s">
        <v>306</v>
      </c>
      <c r="B116" s="28" t="s">
        <v>307</v>
      </c>
      <c r="C116" s="28" t="s">
        <v>308</v>
      </c>
      <c r="D116" s="3" t="s">
        <v>309</v>
      </c>
      <c r="E116" s="29"/>
      <c r="F116" s="140">
        <f t="shared" si="88"/>
        <v>18</v>
      </c>
      <c r="G116" s="103">
        <v>2.1</v>
      </c>
      <c r="H116" s="106"/>
      <c r="I116" s="101">
        <f t="shared" si="89"/>
        <v>0</v>
      </c>
      <c r="J116" s="103">
        <v>2.2000000000000002</v>
      </c>
      <c r="K116" s="106"/>
      <c r="L116" s="101">
        <f t="shared" si="90"/>
        <v>0</v>
      </c>
      <c r="M116" s="103">
        <v>2.2000000000000002</v>
      </c>
      <c r="N116" s="162">
        <v>68.906000000000006</v>
      </c>
      <c r="O116" s="101">
        <f t="shared" si="91"/>
        <v>18</v>
      </c>
      <c r="P116" s="103">
        <v>2.2999999999999998</v>
      </c>
      <c r="Q116" s="106"/>
      <c r="R116" s="101">
        <f t="shared" si="92"/>
        <v>0</v>
      </c>
      <c r="S116" s="103">
        <v>2.1</v>
      </c>
      <c r="T116" s="106"/>
      <c r="U116" s="101">
        <f t="shared" si="86"/>
        <v>0</v>
      </c>
      <c r="V116" s="103">
        <v>2.2000000000000002</v>
      </c>
      <c r="W116" s="106"/>
      <c r="X116" s="101">
        <f t="shared" si="87"/>
        <v>0</v>
      </c>
      <c r="Y116" s="103">
        <v>2.2000000000000002</v>
      </c>
      <c r="Z116" s="106"/>
      <c r="AA116" s="101">
        <f t="shared" si="93"/>
        <v>0</v>
      </c>
      <c r="AB116" s="103">
        <v>2.2999999999999998</v>
      </c>
      <c r="AC116" s="106"/>
      <c r="AD116" s="101">
        <f t="shared" si="94"/>
        <v>0</v>
      </c>
      <c r="AE116" s="103">
        <v>2.2000000000000002</v>
      </c>
      <c r="AF116" s="106"/>
      <c r="AG116" s="101">
        <f t="shared" si="95"/>
        <v>0</v>
      </c>
      <c r="AH116" s="103">
        <v>2.2999999999999998</v>
      </c>
      <c r="AI116" s="106"/>
      <c r="AJ116" s="101">
        <f t="shared" si="96"/>
        <v>0</v>
      </c>
      <c r="AK116" s="103">
        <v>2.2000000000000002</v>
      </c>
      <c r="AL116" s="106"/>
      <c r="AM116" s="101">
        <f t="shared" si="97"/>
        <v>0</v>
      </c>
      <c r="AN116" s="103">
        <v>2.2999999999999998</v>
      </c>
      <c r="AO116" s="106"/>
      <c r="AP116" s="101">
        <f t="shared" si="98"/>
        <v>0</v>
      </c>
      <c r="AQ116" s="103">
        <v>2.2000000000000002</v>
      </c>
      <c r="AR116" s="106"/>
      <c r="AS116" s="101">
        <f t="shared" si="99"/>
        <v>0</v>
      </c>
      <c r="AT116" s="103">
        <v>2.2999999999999998</v>
      </c>
      <c r="AU116" s="106"/>
      <c r="AV116" s="101">
        <f t="shared" si="100"/>
        <v>0</v>
      </c>
    </row>
    <row r="117" spans="1:48" x14ac:dyDescent="0.25">
      <c r="A117" s="25" t="s">
        <v>334</v>
      </c>
      <c r="B117" s="25" t="s">
        <v>335</v>
      </c>
      <c r="C117" s="25" t="s">
        <v>336</v>
      </c>
      <c r="D117" s="25" t="s">
        <v>337</v>
      </c>
      <c r="E117" s="26"/>
      <c r="F117" s="140">
        <f t="shared" si="88"/>
        <v>18</v>
      </c>
      <c r="G117" s="98">
        <v>2.1</v>
      </c>
      <c r="H117" s="100">
        <v>61.154000000000003</v>
      </c>
      <c r="I117" s="101">
        <f t="shared" si="89"/>
        <v>18</v>
      </c>
      <c r="J117" s="98">
        <v>2.2000000000000002</v>
      </c>
      <c r="K117" s="100"/>
      <c r="L117" s="101">
        <f t="shared" si="90"/>
        <v>0</v>
      </c>
      <c r="M117" s="99">
        <v>2.2000000000000002</v>
      </c>
      <c r="N117" s="99"/>
      <c r="O117" s="101">
        <f t="shared" si="91"/>
        <v>0</v>
      </c>
      <c r="P117" s="99">
        <v>2.2999999999999998</v>
      </c>
      <c r="Q117" s="99"/>
      <c r="R117" s="101">
        <f t="shared" si="92"/>
        <v>0</v>
      </c>
      <c r="S117" s="98">
        <v>2.1</v>
      </c>
      <c r="T117" s="99"/>
      <c r="U117" s="101">
        <f t="shared" si="86"/>
        <v>0</v>
      </c>
      <c r="V117" s="99">
        <v>2.2000000000000002</v>
      </c>
      <c r="W117" s="99"/>
      <c r="X117" s="101">
        <f t="shared" si="87"/>
        <v>0</v>
      </c>
      <c r="Y117" s="99">
        <v>2.2000000000000002</v>
      </c>
      <c r="Z117" s="99"/>
      <c r="AA117" s="101">
        <f t="shared" si="93"/>
        <v>0</v>
      </c>
      <c r="AB117" s="99">
        <v>2.2999999999999998</v>
      </c>
      <c r="AC117" s="99"/>
      <c r="AD117" s="101">
        <f t="shared" si="94"/>
        <v>0</v>
      </c>
      <c r="AE117" s="99">
        <v>2.2000000000000002</v>
      </c>
      <c r="AF117" s="99"/>
      <c r="AG117" s="101">
        <f t="shared" si="95"/>
        <v>0</v>
      </c>
      <c r="AH117" s="99">
        <v>2.2999999999999998</v>
      </c>
      <c r="AI117" s="99"/>
      <c r="AJ117" s="101">
        <f t="shared" si="96"/>
        <v>0</v>
      </c>
      <c r="AK117" s="99">
        <v>2.2000000000000002</v>
      </c>
      <c r="AL117" s="99"/>
      <c r="AM117" s="101">
        <f t="shared" si="97"/>
        <v>0</v>
      </c>
      <c r="AN117" s="99">
        <v>2.2999999999999998</v>
      </c>
      <c r="AO117" s="99"/>
      <c r="AP117" s="101">
        <f t="shared" si="98"/>
        <v>0</v>
      </c>
      <c r="AQ117" s="99">
        <v>2.2000000000000002</v>
      </c>
      <c r="AR117" s="99"/>
      <c r="AS117" s="101">
        <f t="shared" si="99"/>
        <v>0</v>
      </c>
      <c r="AT117" s="99">
        <v>2.2999999999999998</v>
      </c>
      <c r="AU117" s="100"/>
      <c r="AV117" s="101">
        <f t="shared" si="100"/>
        <v>0</v>
      </c>
    </row>
    <row r="118" spans="1:48" x14ac:dyDescent="0.25">
      <c r="A118" s="25" t="s">
        <v>334</v>
      </c>
      <c r="B118" s="25" t="s">
        <v>335</v>
      </c>
      <c r="C118" s="25" t="s">
        <v>336</v>
      </c>
      <c r="D118" s="25" t="s">
        <v>338</v>
      </c>
      <c r="E118" s="26"/>
      <c r="F118" s="140">
        <f t="shared" si="88"/>
        <v>20</v>
      </c>
      <c r="G118" s="98">
        <v>2.1</v>
      </c>
      <c r="H118" s="100"/>
      <c r="I118" s="101">
        <f t="shared" si="89"/>
        <v>0</v>
      </c>
      <c r="J118" s="98">
        <v>2.2000000000000002</v>
      </c>
      <c r="K118" s="100">
        <v>65.781000000000006</v>
      </c>
      <c r="L118" s="101">
        <f t="shared" si="90"/>
        <v>20</v>
      </c>
      <c r="M118" s="99">
        <v>2.2000000000000002</v>
      </c>
      <c r="N118" s="99"/>
      <c r="O118" s="101">
        <f t="shared" si="91"/>
        <v>0</v>
      </c>
      <c r="P118" s="99">
        <v>2.2999999999999998</v>
      </c>
      <c r="Q118" s="99"/>
      <c r="R118" s="101">
        <f t="shared" si="92"/>
        <v>0</v>
      </c>
      <c r="S118" s="98">
        <v>2.1</v>
      </c>
      <c r="T118" s="99"/>
      <c r="U118" s="101">
        <f t="shared" si="86"/>
        <v>0</v>
      </c>
      <c r="V118" s="99">
        <v>2.2000000000000002</v>
      </c>
      <c r="W118" s="99"/>
      <c r="X118" s="101">
        <f t="shared" si="87"/>
        <v>0</v>
      </c>
      <c r="Y118" s="99">
        <v>2.2000000000000002</v>
      </c>
      <c r="Z118" s="99"/>
      <c r="AA118" s="101">
        <f t="shared" si="93"/>
        <v>0</v>
      </c>
      <c r="AB118" s="99">
        <v>2.2999999999999998</v>
      </c>
      <c r="AC118" s="99"/>
      <c r="AD118" s="101">
        <f t="shared" si="94"/>
        <v>0</v>
      </c>
      <c r="AE118" s="99">
        <v>2.2000000000000002</v>
      </c>
      <c r="AF118" s="99"/>
      <c r="AG118" s="101">
        <f t="shared" si="95"/>
        <v>0</v>
      </c>
      <c r="AH118" s="99">
        <v>2.2999999999999998</v>
      </c>
      <c r="AI118" s="99"/>
      <c r="AJ118" s="101">
        <f t="shared" si="96"/>
        <v>0</v>
      </c>
      <c r="AK118" s="99">
        <v>2.2000000000000002</v>
      </c>
      <c r="AL118" s="99"/>
      <c r="AM118" s="101">
        <f t="shared" si="97"/>
        <v>0</v>
      </c>
      <c r="AN118" s="99">
        <v>2.2999999999999998</v>
      </c>
      <c r="AO118" s="99"/>
      <c r="AP118" s="101">
        <f t="shared" si="98"/>
        <v>0</v>
      </c>
      <c r="AQ118" s="99">
        <v>2.2000000000000002</v>
      </c>
      <c r="AR118" s="99"/>
      <c r="AS118" s="101">
        <f t="shared" si="99"/>
        <v>0</v>
      </c>
      <c r="AT118" s="99">
        <v>2.2999999999999998</v>
      </c>
      <c r="AU118" s="100"/>
      <c r="AV118" s="101">
        <f t="shared" si="100"/>
        <v>0</v>
      </c>
    </row>
    <row r="119" spans="1:48" x14ac:dyDescent="0.25">
      <c r="A119" s="25" t="s">
        <v>215</v>
      </c>
      <c r="B119" s="25" t="s">
        <v>216</v>
      </c>
      <c r="C119" s="25" t="s">
        <v>346</v>
      </c>
      <c r="D119" s="1" t="s">
        <v>416</v>
      </c>
      <c r="E119" s="26"/>
      <c r="F119" s="140">
        <f t="shared" si="88"/>
        <v>0</v>
      </c>
      <c r="G119" s="98">
        <v>2.1</v>
      </c>
      <c r="H119" s="100"/>
      <c r="I119" s="101">
        <f t="shared" si="89"/>
        <v>0</v>
      </c>
      <c r="J119" s="98">
        <v>2.2000000000000002</v>
      </c>
      <c r="K119" s="100"/>
      <c r="L119" s="101">
        <f t="shared" si="90"/>
        <v>0</v>
      </c>
      <c r="M119" s="99">
        <v>2.2000000000000002</v>
      </c>
      <c r="N119" s="99"/>
      <c r="O119" s="101">
        <f t="shared" si="91"/>
        <v>0</v>
      </c>
      <c r="P119" s="99">
        <v>2.2999999999999998</v>
      </c>
      <c r="Q119" s="99"/>
      <c r="R119" s="101">
        <f t="shared" si="92"/>
        <v>0</v>
      </c>
      <c r="S119" s="98">
        <v>2.1</v>
      </c>
      <c r="T119" s="99"/>
      <c r="U119" s="101">
        <f t="shared" si="86"/>
        <v>0</v>
      </c>
      <c r="V119" s="99">
        <v>2.2000000000000002</v>
      </c>
      <c r="W119" s="99"/>
      <c r="X119" s="101">
        <f t="shared" si="87"/>
        <v>0</v>
      </c>
      <c r="Y119" s="99">
        <v>2.2000000000000002</v>
      </c>
      <c r="Z119" s="99"/>
      <c r="AA119" s="101">
        <f t="shared" si="93"/>
        <v>0</v>
      </c>
      <c r="AB119" s="99">
        <v>2.2999999999999998</v>
      </c>
      <c r="AC119" s="99"/>
      <c r="AD119" s="101">
        <f t="shared" si="94"/>
        <v>0</v>
      </c>
      <c r="AE119" s="99">
        <v>2.2000000000000002</v>
      </c>
      <c r="AF119" s="99"/>
      <c r="AG119" s="101">
        <f t="shared" si="95"/>
        <v>0</v>
      </c>
      <c r="AH119" s="99">
        <v>2.2999999999999998</v>
      </c>
      <c r="AI119" s="99"/>
      <c r="AJ119" s="101">
        <f t="shared" si="96"/>
        <v>0</v>
      </c>
      <c r="AK119" s="99">
        <v>2.2000000000000002</v>
      </c>
      <c r="AL119" s="99"/>
      <c r="AM119" s="101">
        <f t="shared" si="97"/>
        <v>0</v>
      </c>
      <c r="AN119" s="99">
        <v>2.2999999999999998</v>
      </c>
      <c r="AO119" s="99"/>
      <c r="AP119" s="101">
        <f t="shared" si="98"/>
        <v>0</v>
      </c>
      <c r="AQ119" s="99">
        <v>2.2000000000000002</v>
      </c>
      <c r="AR119" s="99"/>
      <c r="AS119" s="101">
        <f t="shared" si="99"/>
        <v>0</v>
      </c>
      <c r="AT119" s="99">
        <v>2.2999999999999998</v>
      </c>
      <c r="AU119" s="100"/>
      <c r="AV119" s="101">
        <f t="shared" si="100"/>
        <v>0</v>
      </c>
    </row>
    <row r="120" spans="1:48" x14ac:dyDescent="0.25">
      <c r="A120" s="25" t="s">
        <v>348</v>
      </c>
      <c r="B120" s="25" t="s">
        <v>349</v>
      </c>
      <c r="C120" s="25" t="s">
        <v>331</v>
      </c>
      <c r="D120" s="25" t="s">
        <v>350</v>
      </c>
      <c r="E120" s="26"/>
      <c r="F120" s="140">
        <f t="shared" si="88"/>
        <v>18</v>
      </c>
      <c r="G120" s="98">
        <v>2.1</v>
      </c>
      <c r="H120" s="100">
        <v>59.231000000000002</v>
      </c>
      <c r="I120" s="101">
        <f t="shared" si="89"/>
        <v>0</v>
      </c>
      <c r="J120" s="98">
        <v>2.2000000000000002</v>
      </c>
      <c r="K120" s="100"/>
      <c r="L120" s="101">
        <f t="shared" si="90"/>
        <v>0</v>
      </c>
      <c r="M120" s="99">
        <v>2.2000000000000002</v>
      </c>
      <c r="N120" s="99"/>
      <c r="O120" s="101">
        <f t="shared" si="91"/>
        <v>0</v>
      </c>
      <c r="P120" s="99">
        <v>2.2999999999999998</v>
      </c>
      <c r="Q120" s="99">
        <v>69.286000000000001</v>
      </c>
      <c r="R120" s="101">
        <f t="shared" si="92"/>
        <v>18</v>
      </c>
      <c r="S120" s="98">
        <v>2.1</v>
      </c>
      <c r="T120" s="99"/>
      <c r="U120" s="101">
        <f t="shared" si="86"/>
        <v>0</v>
      </c>
      <c r="V120" s="99">
        <v>2.2000000000000002</v>
      </c>
      <c r="W120" s="99"/>
      <c r="X120" s="101">
        <f t="shared" si="87"/>
        <v>0</v>
      </c>
      <c r="Y120" s="99">
        <v>2.2000000000000002</v>
      </c>
      <c r="Z120" s="99"/>
      <c r="AA120" s="101">
        <f t="shared" si="93"/>
        <v>0</v>
      </c>
      <c r="AB120" s="99">
        <v>2.2999999999999998</v>
      </c>
      <c r="AC120" s="99"/>
      <c r="AD120" s="101">
        <f t="shared" si="94"/>
        <v>0</v>
      </c>
      <c r="AE120" s="99">
        <v>2.2000000000000002</v>
      </c>
      <c r="AF120" s="99"/>
      <c r="AG120" s="101">
        <f t="shared" si="95"/>
        <v>0</v>
      </c>
      <c r="AH120" s="99">
        <v>2.2999999999999998</v>
      </c>
      <c r="AI120" s="99"/>
      <c r="AJ120" s="101">
        <f t="shared" si="96"/>
        <v>0</v>
      </c>
      <c r="AK120" s="99">
        <v>2.2000000000000002</v>
      </c>
      <c r="AL120" s="99"/>
      <c r="AM120" s="101">
        <f t="shared" si="97"/>
        <v>0</v>
      </c>
      <c r="AN120" s="99">
        <v>2.2999999999999998</v>
      </c>
      <c r="AO120" s="99"/>
      <c r="AP120" s="101">
        <f t="shared" si="98"/>
        <v>0</v>
      </c>
      <c r="AQ120" s="99">
        <v>2.2000000000000002</v>
      </c>
      <c r="AR120" s="99"/>
      <c r="AS120" s="101">
        <f t="shared" si="99"/>
        <v>0</v>
      </c>
      <c r="AT120" s="99">
        <v>2.2999999999999998</v>
      </c>
      <c r="AU120" s="100"/>
      <c r="AV120" s="101">
        <f t="shared" si="100"/>
        <v>0</v>
      </c>
    </row>
    <row r="121" spans="1:48" x14ac:dyDescent="0.25">
      <c r="A121" s="26" t="s">
        <v>383</v>
      </c>
      <c r="B121" s="25" t="s">
        <v>384</v>
      </c>
      <c r="C121" s="25" t="s">
        <v>385</v>
      </c>
      <c r="D121" s="25" t="s">
        <v>387</v>
      </c>
      <c r="E121" s="26"/>
      <c r="F121" s="140">
        <f t="shared" si="88"/>
        <v>0</v>
      </c>
      <c r="G121" s="98">
        <v>2.1</v>
      </c>
      <c r="H121" s="106"/>
      <c r="I121" s="101">
        <f t="shared" si="89"/>
        <v>0</v>
      </c>
      <c r="J121" s="98">
        <v>2.2000000000000002</v>
      </c>
      <c r="K121" s="100"/>
      <c r="L121" s="101">
        <f>IF(K121&lt;60,0,21-_xlfn.RANK.EQ(K121,$K$107:$K$122,0))</f>
        <v>0</v>
      </c>
      <c r="M121" s="99">
        <v>2.2000000000000002</v>
      </c>
      <c r="N121" s="99">
        <v>59.688000000000002</v>
      </c>
      <c r="O121" s="101">
        <f t="shared" si="91"/>
        <v>0</v>
      </c>
      <c r="P121" s="99">
        <v>2.2999999999999998</v>
      </c>
      <c r="Q121" s="99"/>
      <c r="R121" s="101">
        <f t="shared" si="92"/>
        <v>0</v>
      </c>
      <c r="S121" s="98">
        <v>2.1</v>
      </c>
      <c r="T121" s="99"/>
      <c r="U121" s="101">
        <f t="shared" si="86"/>
        <v>0</v>
      </c>
      <c r="V121" s="99">
        <v>2.2000000000000002</v>
      </c>
      <c r="W121" s="99"/>
      <c r="X121" s="101">
        <f t="shared" si="87"/>
        <v>0</v>
      </c>
      <c r="Y121" s="99">
        <v>2.2000000000000002</v>
      </c>
      <c r="Z121" s="99"/>
      <c r="AA121" s="101">
        <f>IF(Z121&lt;60,0,21-_xlfn.RANK.EQ(Z121,$Z$107:$Z$122,0))</f>
        <v>0</v>
      </c>
      <c r="AB121" s="99">
        <v>2.2999999999999998</v>
      </c>
      <c r="AC121" s="99"/>
      <c r="AD121" s="101">
        <f>IF(AC121&lt;60,0,21-_xlfn.RANK.EQ(AC121,$AC$107:$AC$122,0))</f>
        <v>0</v>
      </c>
      <c r="AE121" s="99">
        <v>2.2000000000000002</v>
      </c>
      <c r="AF121" s="99"/>
      <c r="AG121" s="101">
        <f>IF(AF121&lt;60,0,21-_xlfn.RANK.EQ(AF121,$AF$107:$AF$122,0))</f>
        <v>0</v>
      </c>
      <c r="AH121" s="99">
        <v>2.2999999999999998</v>
      </c>
      <c r="AI121" s="99"/>
      <c r="AJ121" s="101">
        <f>IF(AI121&lt;60,0,21-_xlfn.RANK.EQ(AI121,$AI$107:$AI$122,0))</f>
        <v>0</v>
      </c>
      <c r="AK121" s="99">
        <v>2.2000000000000002</v>
      </c>
      <c r="AL121" s="99"/>
      <c r="AM121" s="101">
        <f>IF(AL121&lt;60,0,21-_xlfn.RANK.EQ(AL121,$AL$107:$AL$122,0))</f>
        <v>0</v>
      </c>
      <c r="AN121" s="99">
        <v>2.2999999999999998</v>
      </c>
      <c r="AO121" s="99"/>
      <c r="AP121" s="101">
        <f>IF(AO121&lt;60,0,21-_xlfn.RANK.EQ(AO121,$AO$107:$AO$122,0))</f>
        <v>0</v>
      </c>
      <c r="AQ121" s="99">
        <v>2.2000000000000002</v>
      </c>
      <c r="AR121" s="99"/>
      <c r="AS121" s="101">
        <f>IF(AR121&lt;60,0,21-_xlfn.RANK.EQ(AR121,$AR$107:$AR$122,0))</f>
        <v>0</v>
      </c>
      <c r="AT121" s="99">
        <v>2.2999999999999998</v>
      </c>
      <c r="AU121" s="100"/>
      <c r="AV121" s="101">
        <f>IF(AU121&lt;60,0,21-_xlfn.RANK.EQ(AU121,$AU$107:$AU$122,0))</f>
        <v>0</v>
      </c>
    </row>
    <row r="122" spans="1:48" x14ac:dyDescent="0.25">
      <c r="A122" s="25" t="s">
        <v>238</v>
      </c>
      <c r="B122" s="25" t="s">
        <v>353</v>
      </c>
      <c r="C122" s="25" t="s">
        <v>220</v>
      </c>
      <c r="D122" s="25" t="s">
        <v>354</v>
      </c>
      <c r="E122" s="26"/>
      <c r="F122" s="140">
        <f t="shared" si="88"/>
        <v>39</v>
      </c>
      <c r="G122" s="103">
        <v>2.1</v>
      </c>
      <c r="H122" s="106"/>
      <c r="I122" s="102">
        <f t="shared" si="89"/>
        <v>0</v>
      </c>
      <c r="J122" s="103">
        <v>2.2000000000000002</v>
      </c>
      <c r="K122" s="106">
        <v>65</v>
      </c>
      <c r="L122" s="102">
        <f t="shared" si="90"/>
        <v>19</v>
      </c>
      <c r="M122" s="104">
        <v>2.2000000000000002</v>
      </c>
      <c r="N122" s="104"/>
      <c r="O122" s="101">
        <f t="shared" si="91"/>
        <v>0</v>
      </c>
      <c r="P122" s="104">
        <v>2.2999999999999998</v>
      </c>
      <c r="Q122" s="104">
        <v>72</v>
      </c>
      <c r="R122" s="101">
        <f t="shared" si="92"/>
        <v>20</v>
      </c>
      <c r="S122" s="103">
        <v>2.1</v>
      </c>
      <c r="T122" s="104"/>
      <c r="U122" s="102">
        <f t="shared" si="86"/>
        <v>0</v>
      </c>
      <c r="V122" s="104">
        <v>2.2000000000000002</v>
      </c>
      <c r="W122" s="104"/>
      <c r="X122" s="102">
        <f t="shared" si="87"/>
        <v>0</v>
      </c>
      <c r="Y122" s="104">
        <v>2.2000000000000002</v>
      </c>
      <c r="Z122" s="104"/>
      <c r="AA122" s="102">
        <f t="shared" si="93"/>
        <v>0</v>
      </c>
      <c r="AB122" s="104">
        <v>2.2999999999999998</v>
      </c>
      <c r="AC122" s="104"/>
      <c r="AD122" s="102">
        <f t="shared" si="94"/>
        <v>0</v>
      </c>
      <c r="AE122" s="104">
        <v>2.2000000000000002</v>
      </c>
      <c r="AF122" s="104"/>
      <c r="AG122" s="102">
        <f t="shared" si="95"/>
        <v>0</v>
      </c>
      <c r="AH122" s="104">
        <v>2.2999999999999998</v>
      </c>
      <c r="AI122" s="104"/>
      <c r="AJ122" s="102">
        <f t="shared" si="96"/>
        <v>0</v>
      </c>
      <c r="AK122" s="104">
        <v>2.2000000000000002</v>
      </c>
      <c r="AL122" s="104"/>
      <c r="AM122" s="102">
        <f t="shared" si="97"/>
        <v>0</v>
      </c>
      <c r="AN122" s="104">
        <v>2.2999999999999998</v>
      </c>
      <c r="AO122" s="104"/>
      <c r="AP122" s="102">
        <f t="shared" si="98"/>
        <v>0</v>
      </c>
      <c r="AQ122" s="104">
        <v>2.2000000000000002</v>
      </c>
      <c r="AR122" s="104"/>
      <c r="AS122" s="102">
        <f t="shared" si="99"/>
        <v>0</v>
      </c>
      <c r="AT122" s="104">
        <v>2.2999999999999998</v>
      </c>
      <c r="AU122" s="106"/>
      <c r="AV122" s="102">
        <f t="shared" si="100"/>
        <v>0</v>
      </c>
    </row>
    <row r="123" spans="1:48" x14ac:dyDescent="0.25">
      <c r="A123" s="25" t="s">
        <v>109</v>
      </c>
      <c r="B123" s="25" t="s">
        <v>110</v>
      </c>
      <c r="C123" s="25" t="s">
        <v>140</v>
      </c>
      <c r="D123" s="25" t="s">
        <v>112</v>
      </c>
      <c r="E123" s="26"/>
      <c r="F123" s="140">
        <f t="shared" si="88"/>
        <v>0</v>
      </c>
      <c r="G123" s="118">
        <v>2.1</v>
      </c>
      <c r="H123" s="125"/>
      <c r="I123" s="101">
        <f t="shared" ref="I123:I126" si="101">IF(H123&lt;60,0,21-_xlfn.RANK.EQ(H123,$H$107:$H$122,0))</f>
        <v>0</v>
      </c>
      <c r="J123" s="98">
        <v>2.2000000000000002</v>
      </c>
      <c r="K123" s="100"/>
      <c r="L123" s="101">
        <f t="shared" ref="L123:L126" si="102">IF(K123&lt;60,0,21-_xlfn.RANK.EQ(K123,$K$107:$K$122,0))</f>
        <v>0</v>
      </c>
      <c r="M123" s="99">
        <v>2.2000000000000002</v>
      </c>
      <c r="N123" s="99"/>
      <c r="O123" s="101">
        <f t="shared" si="91"/>
        <v>0</v>
      </c>
      <c r="P123" s="99">
        <v>2.2999999999999998</v>
      </c>
      <c r="Q123" s="99"/>
      <c r="R123" s="101">
        <f t="shared" si="92"/>
        <v>0</v>
      </c>
      <c r="S123" s="98">
        <v>2.1</v>
      </c>
      <c r="T123" s="99"/>
      <c r="U123" s="101">
        <f t="shared" si="86"/>
        <v>0</v>
      </c>
      <c r="V123" s="99">
        <v>2.2000000000000002</v>
      </c>
      <c r="W123" s="99"/>
      <c r="X123" s="101">
        <f t="shared" si="87"/>
        <v>0</v>
      </c>
      <c r="Y123" s="99">
        <v>2.2000000000000002</v>
      </c>
      <c r="Z123" s="99"/>
      <c r="AA123" s="101">
        <f t="shared" ref="AA123:AA126" si="103">IF(Z123&lt;60,0,21-_xlfn.RANK.EQ(Z123,$Z$107:$Z$122,0))</f>
        <v>0</v>
      </c>
      <c r="AB123" s="99">
        <v>2.2999999999999998</v>
      </c>
      <c r="AC123" s="99"/>
      <c r="AD123" s="101">
        <f t="shared" ref="AD123:AD126" si="104">IF(AC123&lt;60,0,21-_xlfn.RANK.EQ(AC123,$AC$107:$AC$122,0))</f>
        <v>0</v>
      </c>
      <c r="AE123" s="99">
        <v>2.2000000000000002</v>
      </c>
      <c r="AF123" s="99"/>
      <c r="AG123" s="101">
        <f t="shared" ref="AG123:AG126" si="105">IF(AF123&lt;60,0,21-_xlfn.RANK.EQ(AF123,$AF$107:$AF$122,0))</f>
        <v>0</v>
      </c>
      <c r="AH123" s="99">
        <v>2.2999999999999998</v>
      </c>
      <c r="AI123" s="99"/>
      <c r="AJ123" s="101">
        <f t="shared" ref="AJ123:AJ126" si="106">IF(AI123&lt;60,0,21-_xlfn.RANK.EQ(AI123,$AI$107:$AI$122,0))</f>
        <v>0</v>
      </c>
      <c r="AK123" s="99">
        <v>2.2000000000000002</v>
      </c>
      <c r="AL123" s="99"/>
      <c r="AM123" s="101">
        <f t="shared" ref="AM123:AM126" si="107">IF(AL123&lt;60,0,21-_xlfn.RANK.EQ(AL123,$AL$107:$AL$122,0))</f>
        <v>0</v>
      </c>
      <c r="AN123" s="99">
        <v>2.2999999999999998</v>
      </c>
      <c r="AO123" s="99"/>
      <c r="AP123" s="101">
        <f t="shared" ref="AP123:AP126" si="108">IF(AO123&lt;60,0,21-_xlfn.RANK.EQ(AO123,$AO$107:$AO$122,0))</f>
        <v>0</v>
      </c>
      <c r="AQ123" s="99">
        <v>2.2000000000000002</v>
      </c>
      <c r="AR123" s="99"/>
      <c r="AS123" s="101">
        <f t="shared" ref="AS123:AS126" si="109">IF(AR123&lt;60,0,21-_xlfn.RANK.EQ(AR123,$AR$107:$AR$122,0))</f>
        <v>0</v>
      </c>
      <c r="AT123" s="99">
        <v>2.2999999999999998</v>
      </c>
      <c r="AU123" s="100"/>
      <c r="AV123" s="101">
        <f t="shared" ref="AV123:AV126" si="110">IF(AU123&lt;60,0,21-_xlfn.RANK.EQ(AU123,$AU$107:$AU$122,0))</f>
        <v>0</v>
      </c>
    </row>
    <row r="124" spans="1:48" x14ac:dyDescent="0.25">
      <c r="A124" s="25" t="s">
        <v>109</v>
      </c>
      <c r="B124" s="25" t="s">
        <v>110</v>
      </c>
      <c r="C124" s="25" t="s">
        <v>140</v>
      </c>
      <c r="D124" s="25" t="s">
        <v>193</v>
      </c>
      <c r="E124" s="26"/>
      <c r="F124" s="140">
        <f t="shared" si="88"/>
        <v>0</v>
      </c>
      <c r="G124" s="118">
        <v>2.1</v>
      </c>
      <c r="H124" s="125"/>
      <c r="I124" s="101">
        <f t="shared" si="101"/>
        <v>0</v>
      </c>
      <c r="J124" s="98">
        <v>2.2000000000000002</v>
      </c>
      <c r="K124" s="100"/>
      <c r="L124" s="101">
        <f t="shared" si="102"/>
        <v>0</v>
      </c>
      <c r="M124" s="99">
        <v>2.2000000000000002</v>
      </c>
      <c r="N124" s="99"/>
      <c r="O124" s="101">
        <f t="shared" si="91"/>
        <v>0</v>
      </c>
      <c r="P124" s="99">
        <v>2.2999999999999998</v>
      </c>
      <c r="Q124" s="99"/>
      <c r="R124" s="101">
        <f t="shared" si="92"/>
        <v>0</v>
      </c>
      <c r="S124" s="98">
        <v>2.1</v>
      </c>
      <c r="T124" s="99"/>
      <c r="U124" s="101">
        <f t="shared" si="86"/>
        <v>0</v>
      </c>
      <c r="V124" s="99">
        <v>2.2000000000000002</v>
      </c>
      <c r="W124" s="99"/>
      <c r="X124" s="101">
        <f t="shared" si="87"/>
        <v>0</v>
      </c>
      <c r="Y124" s="99">
        <v>2.2000000000000002</v>
      </c>
      <c r="Z124" s="99"/>
      <c r="AA124" s="101">
        <f t="shared" si="103"/>
        <v>0</v>
      </c>
      <c r="AB124" s="99">
        <v>2.2999999999999998</v>
      </c>
      <c r="AC124" s="99"/>
      <c r="AD124" s="101">
        <f t="shared" si="104"/>
        <v>0</v>
      </c>
      <c r="AE124" s="99">
        <v>2.2000000000000002</v>
      </c>
      <c r="AF124" s="99"/>
      <c r="AG124" s="101">
        <f t="shared" si="105"/>
        <v>0</v>
      </c>
      <c r="AH124" s="99">
        <v>2.2999999999999998</v>
      </c>
      <c r="AI124" s="99"/>
      <c r="AJ124" s="101">
        <f t="shared" si="106"/>
        <v>0</v>
      </c>
      <c r="AK124" s="99">
        <v>2.2000000000000002</v>
      </c>
      <c r="AL124" s="99"/>
      <c r="AM124" s="101">
        <f t="shared" si="107"/>
        <v>0</v>
      </c>
      <c r="AN124" s="99">
        <v>2.2999999999999998</v>
      </c>
      <c r="AO124" s="99"/>
      <c r="AP124" s="101">
        <f t="shared" si="108"/>
        <v>0</v>
      </c>
      <c r="AQ124" s="99">
        <v>2.2000000000000002</v>
      </c>
      <c r="AR124" s="99"/>
      <c r="AS124" s="101">
        <f t="shared" si="109"/>
        <v>0</v>
      </c>
      <c r="AT124" s="99">
        <v>2.2999999999999998</v>
      </c>
      <c r="AU124" s="100"/>
      <c r="AV124" s="101">
        <f t="shared" si="110"/>
        <v>0</v>
      </c>
    </row>
    <row r="125" spans="1:48" x14ac:dyDescent="0.25">
      <c r="A125" s="25" t="s">
        <v>154</v>
      </c>
      <c r="B125" s="25" t="s">
        <v>395</v>
      </c>
      <c r="C125" s="25" t="s">
        <v>394</v>
      </c>
      <c r="D125" s="25" t="s">
        <v>393</v>
      </c>
      <c r="E125" s="26"/>
      <c r="F125" s="140">
        <f t="shared" si="88"/>
        <v>0</v>
      </c>
      <c r="G125" s="118">
        <v>2.1</v>
      </c>
      <c r="H125" s="125"/>
      <c r="I125" s="101">
        <f t="shared" si="101"/>
        <v>0</v>
      </c>
      <c r="J125" s="98">
        <v>2.2000000000000002</v>
      </c>
      <c r="K125" s="100"/>
      <c r="L125" s="101">
        <f t="shared" si="102"/>
        <v>0</v>
      </c>
      <c r="M125" s="99">
        <v>2.2000000000000002</v>
      </c>
      <c r="N125" s="99"/>
      <c r="O125" s="101">
        <f t="shared" si="91"/>
        <v>0</v>
      </c>
      <c r="P125" s="99">
        <v>2.2999999999999998</v>
      </c>
      <c r="Q125" s="99"/>
      <c r="R125" s="101">
        <f t="shared" si="92"/>
        <v>0</v>
      </c>
      <c r="S125" s="98">
        <v>2.1</v>
      </c>
      <c r="T125" s="99"/>
      <c r="U125" s="101">
        <f t="shared" si="86"/>
        <v>0</v>
      </c>
      <c r="V125" s="99">
        <v>2.2000000000000002</v>
      </c>
      <c r="W125" s="99"/>
      <c r="X125" s="101">
        <f t="shared" si="87"/>
        <v>0</v>
      </c>
      <c r="Y125" s="99">
        <v>2.2000000000000002</v>
      </c>
      <c r="Z125" s="99"/>
      <c r="AA125" s="101">
        <f t="shared" si="103"/>
        <v>0</v>
      </c>
      <c r="AB125" s="99">
        <v>2.2999999999999998</v>
      </c>
      <c r="AC125" s="99"/>
      <c r="AD125" s="101">
        <f t="shared" si="104"/>
        <v>0</v>
      </c>
      <c r="AE125" s="99">
        <v>2.2000000000000002</v>
      </c>
      <c r="AF125" s="99"/>
      <c r="AG125" s="101">
        <f t="shared" si="105"/>
        <v>0</v>
      </c>
      <c r="AH125" s="99">
        <v>2.2999999999999998</v>
      </c>
      <c r="AI125" s="99"/>
      <c r="AJ125" s="101">
        <f t="shared" si="106"/>
        <v>0</v>
      </c>
      <c r="AK125" s="99">
        <v>2.2000000000000002</v>
      </c>
      <c r="AL125" s="99"/>
      <c r="AM125" s="101">
        <f t="shared" si="107"/>
        <v>0</v>
      </c>
      <c r="AN125" s="99">
        <v>2.2999999999999998</v>
      </c>
      <c r="AO125" s="99"/>
      <c r="AP125" s="101">
        <f t="shared" si="108"/>
        <v>0</v>
      </c>
      <c r="AQ125" s="99">
        <v>2.2000000000000002</v>
      </c>
      <c r="AR125" s="99"/>
      <c r="AS125" s="101">
        <f t="shared" si="109"/>
        <v>0</v>
      </c>
      <c r="AT125" s="99">
        <v>2.2999999999999998</v>
      </c>
      <c r="AU125" s="100"/>
      <c r="AV125" s="101">
        <f t="shared" si="110"/>
        <v>0</v>
      </c>
    </row>
    <row r="126" spans="1:48" x14ac:dyDescent="0.25">
      <c r="A126" s="25" t="s">
        <v>185</v>
      </c>
      <c r="B126" s="25" t="s">
        <v>186</v>
      </c>
      <c r="C126" s="25" t="s">
        <v>126</v>
      </c>
      <c r="D126" s="25" t="s">
        <v>427</v>
      </c>
      <c r="E126" s="26"/>
      <c r="F126" s="140">
        <f t="shared" si="88"/>
        <v>18</v>
      </c>
      <c r="G126" s="118">
        <v>2.1</v>
      </c>
      <c r="H126" s="125"/>
      <c r="I126" s="101">
        <f t="shared" si="101"/>
        <v>0</v>
      </c>
      <c r="J126" s="98">
        <v>2.2000000000000002</v>
      </c>
      <c r="K126" s="100"/>
      <c r="L126" s="101">
        <f t="shared" si="102"/>
        <v>0</v>
      </c>
      <c r="M126" s="99">
        <v>2.2000000000000002</v>
      </c>
      <c r="N126" s="99">
        <v>68.906000000000006</v>
      </c>
      <c r="O126" s="101">
        <f t="shared" si="91"/>
        <v>18</v>
      </c>
      <c r="P126" s="99">
        <v>2.2999999999999998</v>
      </c>
      <c r="Q126" s="99"/>
      <c r="R126" s="101">
        <f t="shared" si="92"/>
        <v>0</v>
      </c>
      <c r="S126" s="98">
        <v>2.1</v>
      </c>
      <c r="T126" s="99"/>
      <c r="U126" s="101">
        <f t="shared" si="86"/>
        <v>0</v>
      </c>
      <c r="V126" s="99">
        <v>2.2000000000000002</v>
      </c>
      <c r="W126" s="99"/>
      <c r="X126" s="101">
        <f t="shared" si="87"/>
        <v>0</v>
      </c>
      <c r="Y126" s="99">
        <v>2.2000000000000002</v>
      </c>
      <c r="Z126" s="99"/>
      <c r="AA126" s="101">
        <f t="shared" si="103"/>
        <v>0</v>
      </c>
      <c r="AB126" s="99">
        <v>2.2999999999999998</v>
      </c>
      <c r="AC126" s="99"/>
      <c r="AD126" s="101">
        <f t="shared" si="104"/>
        <v>0</v>
      </c>
      <c r="AE126" s="99">
        <v>2.2000000000000002</v>
      </c>
      <c r="AF126" s="99"/>
      <c r="AG126" s="101">
        <f t="shared" si="105"/>
        <v>0</v>
      </c>
      <c r="AH126" s="99">
        <v>2.2999999999999998</v>
      </c>
      <c r="AI126" s="99"/>
      <c r="AJ126" s="101">
        <f t="shared" si="106"/>
        <v>0</v>
      </c>
      <c r="AK126" s="99">
        <v>2.2000000000000002</v>
      </c>
      <c r="AL126" s="99"/>
      <c r="AM126" s="101">
        <f t="shared" si="107"/>
        <v>0</v>
      </c>
      <c r="AN126" s="99">
        <v>2.2999999999999998</v>
      </c>
      <c r="AO126" s="99"/>
      <c r="AP126" s="101">
        <f t="shared" si="108"/>
        <v>0</v>
      </c>
      <c r="AQ126" s="99">
        <v>2.2000000000000002</v>
      </c>
      <c r="AR126" s="99"/>
      <c r="AS126" s="101">
        <f t="shared" si="109"/>
        <v>0</v>
      </c>
      <c r="AT126" s="99">
        <v>2.2999999999999998</v>
      </c>
      <c r="AU126" s="100"/>
      <c r="AV126" s="101">
        <f t="shared" si="110"/>
        <v>0</v>
      </c>
    </row>
    <row r="127" spans="1:48" x14ac:dyDescent="0.25">
      <c r="A127" s="35"/>
      <c r="B127" s="35"/>
      <c r="C127" s="35"/>
      <c r="D127" s="35"/>
      <c r="E127" s="35"/>
    </row>
    <row r="128" spans="1:48" ht="16.5" thickBot="1" x14ac:dyDescent="0.3">
      <c r="A128" s="35"/>
      <c r="B128" s="35"/>
      <c r="C128" s="35"/>
      <c r="D128" s="35"/>
      <c r="E128" s="35"/>
    </row>
    <row r="129" spans="1:48" ht="24" thickBot="1" x14ac:dyDescent="0.3">
      <c r="G129" s="208" t="s">
        <v>279</v>
      </c>
      <c r="H129" s="209"/>
      <c r="I129" s="202"/>
      <c r="J129" s="202"/>
      <c r="K129" s="202"/>
      <c r="L129" s="203"/>
      <c r="M129" s="208" t="s">
        <v>281</v>
      </c>
      <c r="N129" s="209"/>
      <c r="O129" s="202"/>
      <c r="P129" s="202"/>
      <c r="Q129" s="202"/>
      <c r="R129" s="203"/>
      <c r="S129" s="208" t="s">
        <v>280</v>
      </c>
      <c r="T129" s="209"/>
      <c r="U129" s="202"/>
      <c r="V129" s="202"/>
      <c r="W129" s="202"/>
      <c r="X129" s="203"/>
      <c r="Y129" s="210" t="s">
        <v>1</v>
      </c>
      <c r="Z129" s="211"/>
      <c r="AA129" s="211"/>
      <c r="AB129" s="211"/>
      <c r="AC129" s="211"/>
      <c r="AD129" s="212"/>
      <c r="AE129" s="200" t="s">
        <v>347</v>
      </c>
      <c r="AF129" s="201"/>
      <c r="AG129" s="202"/>
      <c r="AH129" s="202"/>
      <c r="AI129" s="202"/>
      <c r="AJ129" s="203"/>
      <c r="AK129" s="200" t="s">
        <v>282</v>
      </c>
      <c r="AL129" s="201"/>
      <c r="AM129" s="202"/>
      <c r="AN129" s="202"/>
      <c r="AO129" s="202"/>
      <c r="AP129" s="203"/>
      <c r="AQ129" s="200" t="s">
        <v>53</v>
      </c>
      <c r="AR129" s="201"/>
      <c r="AS129" s="202"/>
      <c r="AT129" s="202"/>
      <c r="AU129" s="202"/>
      <c r="AV129" s="203"/>
    </row>
    <row r="130" spans="1:48" ht="47.25" x14ac:dyDescent="0.25">
      <c r="A130" s="213" t="s">
        <v>59</v>
      </c>
      <c r="B130" s="214"/>
      <c r="C130" s="214"/>
      <c r="D130" s="214"/>
      <c r="E130" s="214"/>
      <c r="F130" s="142" t="s">
        <v>4</v>
      </c>
      <c r="G130" s="13" t="s">
        <v>51</v>
      </c>
      <c r="H130" s="16" t="s">
        <v>52</v>
      </c>
      <c r="I130" s="12" t="s">
        <v>9</v>
      </c>
      <c r="J130" s="13" t="s">
        <v>51</v>
      </c>
      <c r="K130" s="16" t="s">
        <v>52</v>
      </c>
      <c r="L130" s="12" t="s">
        <v>9</v>
      </c>
      <c r="M130" s="13" t="s">
        <v>51</v>
      </c>
      <c r="N130" s="16" t="s">
        <v>52</v>
      </c>
      <c r="O130" s="12" t="s">
        <v>9</v>
      </c>
      <c r="P130" s="13" t="s">
        <v>51</v>
      </c>
      <c r="Q130" s="16" t="s">
        <v>52</v>
      </c>
      <c r="R130" s="12" t="s">
        <v>9</v>
      </c>
      <c r="S130" s="13" t="s">
        <v>51</v>
      </c>
      <c r="T130" s="16" t="s">
        <v>52</v>
      </c>
      <c r="U130" s="12" t="s">
        <v>9</v>
      </c>
      <c r="V130" s="13" t="s">
        <v>51</v>
      </c>
      <c r="W130" s="16" t="s">
        <v>52</v>
      </c>
      <c r="X130" s="12" t="s">
        <v>9</v>
      </c>
      <c r="Y130" s="13" t="s">
        <v>51</v>
      </c>
      <c r="Z130" s="16" t="s">
        <v>52</v>
      </c>
      <c r="AA130" s="12" t="s">
        <v>9</v>
      </c>
      <c r="AB130" s="13" t="s">
        <v>51</v>
      </c>
      <c r="AC130" s="16" t="s">
        <v>52</v>
      </c>
      <c r="AD130" s="12" t="s">
        <v>9</v>
      </c>
      <c r="AE130" s="13" t="s">
        <v>51</v>
      </c>
      <c r="AF130" s="16" t="s">
        <v>52</v>
      </c>
      <c r="AG130" s="12" t="s">
        <v>9</v>
      </c>
      <c r="AH130" s="13" t="s">
        <v>51</v>
      </c>
      <c r="AI130" s="16" t="s">
        <v>52</v>
      </c>
      <c r="AJ130" s="12" t="s">
        <v>9</v>
      </c>
      <c r="AK130" s="13" t="s">
        <v>51</v>
      </c>
      <c r="AL130" s="16" t="s">
        <v>52</v>
      </c>
      <c r="AM130" s="12" t="s">
        <v>9</v>
      </c>
      <c r="AN130" s="13" t="s">
        <v>51</v>
      </c>
      <c r="AO130" s="16" t="s">
        <v>52</v>
      </c>
      <c r="AP130" s="12" t="s">
        <v>9</v>
      </c>
      <c r="AQ130" s="13" t="s">
        <v>51</v>
      </c>
      <c r="AR130" s="16" t="s">
        <v>52</v>
      </c>
      <c r="AS130" s="12" t="s">
        <v>9</v>
      </c>
      <c r="AT130" s="13" t="s">
        <v>51</v>
      </c>
      <c r="AU130" s="16" t="s">
        <v>52</v>
      </c>
      <c r="AV130" s="12" t="s">
        <v>9</v>
      </c>
    </row>
    <row r="131" spans="1:48" s="40" customFormat="1" x14ac:dyDescent="0.25">
      <c r="A131" s="18" t="s">
        <v>11</v>
      </c>
      <c r="B131" s="18" t="s">
        <v>12</v>
      </c>
      <c r="C131" s="19" t="s">
        <v>13</v>
      </c>
      <c r="D131" s="18" t="s">
        <v>14</v>
      </c>
      <c r="E131" s="19" t="s">
        <v>61</v>
      </c>
      <c r="F131" s="44"/>
      <c r="G131" s="81"/>
      <c r="H131" s="85"/>
      <c r="I131" s="44"/>
      <c r="J131" s="81"/>
      <c r="K131" s="85"/>
      <c r="L131" s="44"/>
      <c r="M131" s="81"/>
      <c r="N131" s="85"/>
      <c r="O131" s="44"/>
      <c r="P131" s="81"/>
      <c r="Q131" s="85"/>
      <c r="R131" s="44"/>
      <c r="S131" s="81"/>
      <c r="T131" s="85"/>
      <c r="U131" s="44"/>
      <c r="V131" s="81"/>
      <c r="W131" s="85"/>
      <c r="X131" s="44"/>
      <c r="Y131" s="81"/>
      <c r="Z131" s="85"/>
      <c r="AA131" s="44"/>
      <c r="AB131" s="81"/>
      <c r="AC131" s="85"/>
      <c r="AD131" s="44"/>
      <c r="AE131" s="81"/>
      <c r="AF131" s="85"/>
      <c r="AG131" s="44"/>
      <c r="AH131" s="81"/>
      <c r="AI131" s="85"/>
      <c r="AJ131" s="44"/>
      <c r="AK131" s="81"/>
      <c r="AL131" s="85"/>
      <c r="AM131" s="44"/>
      <c r="AN131" s="81"/>
      <c r="AO131" s="85"/>
      <c r="AP131" s="44"/>
      <c r="AQ131" s="81"/>
      <c r="AR131" s="85"/>
      <c r="AS131" s="44"/>
      <c r="AT131" s="81"/>
      <c r="AU131" s="85"/>
      <c r="AV131" s="44"/>
    </row>
    <row r="132" spans="1:48" s="40" customFormat="1" x14ac:dyDescent="0.2">
      <c r="A132" s="25" t="s">
        <v>157</v>
      </c>
      <c r="B132" s="25" t="s">
        <v>158</v>
      </c>
      <c r="C132" s="26" t="s">
        <v>140</v>
      </c>
      <c r="D132" s="25" t="s">
        <v>159</v>
      </c>
      <c r="E132" s="19"/>
      <c r="F132" s="140">
        <f>20+I132</f>
        <v>38</v>
      </c>
      <c r="G132" s="98">
        <v>3.1</v>
      </c>
      <c r="H132" s="100">
        <v>61.143000000000001</v>
      </c>
      <c r="I132" s="101">
        <f t="shared" ref="I132:I143" si="111">IF(H132&lt;58,0,21-_xlfn.RANK.EQ(H132,$H$132:$H$141,0))</f>
        <v>18</v>
      </c>
      <c r="J132" s="98">
        <v>3.2</v>
      </c>
      <c r="K132" s="100">
        <v>64</v>
      </c>
      <c r="L132" s="101">
        <f t="shared" ref="L132:L143" si="112">IF(K132&lt;58,0,21-_xlfn.RANK.EQ(K132,$K$132:$K$141,0))</f>
        <v>20</v>
      </c>
      <c r="M132" s="98">
        <v>3.2</v>
      </c>
      <c r="N132" s="100">
        <v>63.188000000000002</v>
      </c>
      <c r="O132" s="101">
        <f t="shared" ref="O132:O143" si="113">IF(N132&lt;58,0,21-_xlfn.RANK.EQ(N132,$N$132:$N$141,0))</f>
        <v>20</v>
      </c>
      <c r="P132" s="98">
        <v>3.3</v>
      </c>
      <c r="Q132" s="100"/>
      <c r="R132" s="101">
        <f t="shared" ref="R132:R143" si="114">IF(Q132&lt;58,0,21-_xlfn.RANK.EQ(Q132,$Q$132:$Q$141,0))</f>
        <v>0</v>
      </c>
      <c r="S132" s="98">
        <v>3.1</v>
      </c>
      <c r="T132" s="100"/>
      <c r="U132" s="101">
        <f t="shared" ref="U132:U143" si="115">IF(T132&lt;58,0,21-_xlfn.RANK.EQ(T132,$T$132:$T$141,0))</f>
        <v>0</v>
      </c>
      <c r="V132" s="98">
        <v>3.2</v>
      </c>
      <c r="W132" s="100"/>
      <c r="X132" s="101">
        <f t="shared" ref="X132:X143" si="116">IF(W132&lt;58,0,21-_xlfn.RANK.EQ(W132,$W$132:$W$141,0))</f>
        <v>0</v>
      </c>
      <c r="Y132" s="98">
        <v>3.2</v>
      </c>
      <c r="Z132" s="100"/>
      <c r="AA132" s="101">
        <f t="shared" ref="AA132:AA143" si="117">IF(Z132&lt;58,0,21-_xlfn.RANK.EQ(Z132,$Z$132:$Z$141,0))</f>
        <v>0</v>
      </c>
      <c r="AB132" s="98">
        <v>3.3</v>
      </c>
      <c r="AC132" s="100"/>
      <c r="AD132" s="101">
        <f t="shared" ref="AD132:AD143" si="118">IF(AC132&lt;58,0,21-_xlfn.RANK.EQ(AC132,$AC$132:$AC$141,0))</f>
        <v>0</v>
      </c>
      <c r="AE132" s="98">
        <v>2.2000000000000002</v>
      </c>
      <c r="AF132" s="100"/>
      <c r="AG132" s="101">
        <f t="shared" ref="AG132:AG143" si="119">IF(AF132&lt;58,0,21-_xlfn.RANK.EQ(AF132,$AF$132:$AF$141,0))</f>
        <v>0</v>
      </c>
      <c r="AH132" s="98">
        <v>2.2999999999999998</v>
      </c>
      <c r="AI132" s="100"/>
      <c r="AJ132" s="101">
        <f t="shared" ref="AJ132:AJ143" si="120">IF(AI132&lt;58,0,21-_xlfn.RANK.EQ(AI132,$AI$132:$AI$141,0))</f>
        <v>0</v>
      </c>
      <c r="AK132" s="98">
        <v>2.2000000000000002</v>
      </c>
      <c r="AL132" s="100"/>
      <c r="AM132" s="101">
        <f t="shared" ref="AM132:AM143" si="121">IF(AL132&lt;58,0,21-_xlfn.RANK.EQ(AL132,$AL$132:$AL$141,0))</f>
        <v>0</v>
      </c>
      <c r="AN132" s="98">
        <v>2.2999999999999998</v>
      </c>
      <c r="AO132" s="100"/>
      <c r="AP132" s="101">
        <f t="shared" ref="AP132:AP143" si="122">IF(AO132&lt;58,0,21-_xlfn.RANK.EQ(AO132,$AO$132:$AO$141,0))</f>
        <v>0</v>
      </c>
      <c r="AQ132" s="98">
        <v>2.2000000000000002</v>
      </c>
      <c r="AR132" s="100"/>
      <c r="AS132" s="101">
        <f t="shared" ref="AS132:AS143" si="123">IF(AR132&lt;58,0,21-_xlfn.RANK.EQ(AR132,$AR$132:$AR$141,0))</f>
        <v>0</v>
      </c>
      <c r="AT132" s="98">
        <v>2.2999999999999998</v>
      </c>
      <c r="AU132" s="100"/>
      <c r="AV132" s="101">
        <f t="shared" ref="AV132:AV143" si="124">IF(AU132&lt;58,0,21-_xlfn.RANK.EQ(AU132,$AU$132:$AU$141,0))</f>
        <v>0</v>
      </c>
    </row>
    <row r="133" spans="1:48" s="40" customFormat="1" x14ac:dyDescent="0.2">
      <c r="A133" s="25" t="s">
        <v>182</v>
      </c>
      <c r="B133" s="25" t="s">
        <v>183</v>
      </c>
      <c r="C133" s="26" t="s">
        <v>140</v>
      </c>
      <c r="D133" s="25" t="s">
        <v>184</v>
      </c>
      <c r="E133" s="19"/>
      <c r="F133" s="140">
        <f t="shared" ref="F133:F143" si="125">IF(N(H133)&gt;=N(K133), I133, L133)+IF(N(N133)&gt;=N(Q133), O133, R133)</f>
        <v>15</v>
      </c>
      <c r="G133" s="98">
        <v>3.1</v>
      </c>
      <c r="H133" s="100"/>
      <c r="I133" s="101">
        <f t="shared" si="111"/>
        <v>0</v>
      </c>
      <c r="J133" s="98">
        <v>3.2</v>
      </c>
      <c r="K133" s="100"/>
      <c r="L133" s="101">
        <f t="shared" si="112"/>
        <v>0</v>
      </c>
      <c r="M133" s="98">
        <v>3.2</v>
      </c>
      <c r="N133" s="100">
        <v>59.438000000000002</v>
      </c>
      <c r="O133" s="101">
        <f t="shared" si="113"/>
        <v>15</v>
      </c>
      <c r="P133" s="98">
        <v>3.3</v>
      </c>
      <c r="Q133" s="100"/>
      <c r="R133" s="101">
        <f t="shared" si="114"/>
        <v>0</v>
      </c>
      <c r="S133" s="98">
        <v>3.1</v>
      </c>
      <c r="T133" s="100"/>
      <c r="U133" s="101">
        <f t="shared" si="115"/>
        <v>0</v>
      </c>
      <c r="V133" s="98">
        <v>3.2</v>
      </c>
      <c r="W133" s="100"/>
      <c r="X133" s="101">
        <f t="shared" si="116"/>
        <v>0</v>
      </c>
      <c r="Y133" s="98">
        <v>3.2</v>
      </c>
      <c r="Z133" s="100"/>
      <c r="AA133" s="101">
        <f t="shared" si="117"/>
        <v>0</v>
      </c>
      <c r="AB133" s="98">
        <v>3.3</v>
      </c>
      <c r="AC133" s="100"/>
      <c r="AD133" s="101">
        <f t="shared" si="118"/>
        <v>0</v>
      </c>
      <c r="AE133" s="98">
        <v>2.2000000000000002</v>
      </c>
      <c r="AF133" s="100"/>
      <c r="AG133" s="101">
        <f t="shared" si="119"/>
        <v>0</v>
      </c>
      <c r="AH133" s="98">
        <v>2.2999999999999998</v>
      </c>
      <c r="AI133" s="100"/>
      <c r="AJ133" s="101">
        <f t="shared" si="120"/>
        <v>0</v>
      </c>
      <c r="AK133" s="98">
        <v>2.2000000000000002</v>
      </c>
      <c r="AL133" s="100"/>
      <c r="AM133" s="101">
        <f t="shared" si="121"/>
        <v>0</v>
      </c>
      <c r="AN133" s="98">
        <v>2.2999999999999998</v>
      </c>
      <c r="AO133" s="100"/>
      <c r="AP133" s="101">
        <f t="shared" si="122"/>
        <v>0</v>
      </c>
      <c r="AQ133" s="98">
        <v>2.2000000000000002</v>
      </c>
      <c r="AR133" s="100"/>
      <c r="AS133" s="101">
        <f t="shared" si="123"/>
        <v>0</v>
      </c>
      <c r="AT133" s="98">
        <v>2.2999999999999998</v>
      </c>
      <c r="AU133" s="100"/>
      <c r="AV133" s="101">
        <f t="shared" si="124"/>
        <v>0</v>
      </c>
    </row>
    <row r="134" spans="1:48" s="40" customFormat="1" x14ac:dyDescent="0.2">
      <c r="A134" s="25" t="s">
        <v>247</v>
      </c>
      <c r="B134" s="25" t="s">
        <v>248</v>
      </c>
      <c r="C134" s="25" t="s">
        <v>136</v>
      </c>
      <c r="D134" s="25" t="s">
        <v>249</v>
      </c>
      <c r="E134" s="19"/>
      <c r="F134" s="140">
        <f t="shared" si="125"/>
        <v>20</v>
      </c>
      <c r="G134" s="98">
        <v>3.1</v>
      </c>
      <c r="H134" s="100"/>
      <c r="I134" s="101">
        <f t="shared" si="111"/>
        <v>0</v>
      </c>
      <c r="J134" s="98">
        <v>3.2</v>
      </c>
      <c r="K134" s="100"/>
      <c r="L134" s="101">
        <f t="shared" si="112"/>
        <v>0</v>
      </c>
      <c r="M134" s="98">
        <v>3.2</v>
      </c>
      <c r="N134" s="100">
        <v>62.813000000000002</v>
      </c>
      <c r="O134" s="101">
        <f t="shared" si="113"/>
        <v>19</v>
      </c>
      <c r="P134" s="98">
        <v>3.3</v>
      </c>
      <c r="Q134" s="100">
        <v>63.78</v>
      </c>
      <c r="R134" s="101">
        <f t="shared" si="114"/>
        <v>20</v>
      </c>
      <c r="S134" s="98">
        <v>3.1</v>
      </c>
      <c r="T134" s="100"/>
      <c r="U134" s="101">
        <f t="shared" si="115"/>
        <v>0</v>
      </c>
      <c r="V134" s="98">
        <v>3.2</v>
      </c>
      <c r="W134" s="100"/>
      <c r="X134" s="101">
        <f t="shared" si="116"/>
        <v>0</v>
      </c>
      <c r="Y134" s="98">
        <v>3.2</v>
      </c>
      <c r="Z134" s="100"/>
      <c r="AA134" s="101">
        <f t="shared" si="117"/>
        <v>0</v>
      </c>
      <c r="AB134" s="98">
        <v>3.3</v>
      </c>
      <c r="AC134" s="100"/>
      <c r="AD134" s="101">
        <f t="shared" si="118"/>
        <v>0</v>
      </c>
      <c r="AE134" s="98">
        <v>2.2000000000000002</v>
      </c>
      <c r="AF134" s="100"/>
      <c r="AG134" s="101">
        <f t="shared" si="119"/>
        <v>0</v>
      </c>
      <c r="AH134" s="98">
        <v>2.2999999999999998</v>
      </c>
      <c r="AI134" s="100"/>
      <c r="AJ134" s="101">
        <f t="shared" si="120"/>
        <v>0</v>
      </c>
      <c r="AK134" s="98">
        <v>2.2000000000000002</v>
      </c>
      <c r="AL134" s="100"/>
      <c r="AM134" s="101">
        <f t="shared" si="121"/>
        <v>0</v>
      </c>
      <c r="AN134" s="98">
        <v>2.2999999999999998</v>
      </c>
      <c r="AO134" s="100"/>
      <c r="AP134" s="101">
        <f t="shared" si="122"/>
        <v>0</v>
      </c>
      <c r="AQ134" s="98">
        <v>2.2000000000000002</v>
      </c>
      <c r="AR134" s="100"/>
      <c r="AS134" s="101">
        <f t="shared" si="123"/>
        <v>0</v>
      </c>
      <c r="AT134" s="98">
        <v>2.2999999999999998</v>
      </c>
      <c r="AU134" s="100"/>
      <c r="AV134" s="101">
        <f t="shared" si="124"/>
        <v>0</v>
      </c>
    </row>
    <row r="135" spans="1:48" s="40" customFormat="1" x14ac:dyDescent="0.2">
      <c r="A135" s="25" t="s">
        <v>247</v>
      </c>
      <c r="B135" s="25" t="s">
        <v>248</v>
      </c>
      <c r="C135" s="25" t="s">
        <v>136</v>
      </c>
      <c r="D135" s="25" t="s">
        <v>287</v>
      </c>
      <c r="E135" s="19"/>
      <c r="F135" s="140">
        <f t="shared" si="125"/>
        <v>0</v>
      </c>
      <c r="G135" s="98">
        <v>3.1</v>
      </c>
      <c r="H135" s="100"/>
      <c r="I135" s="101">
        <f t="shared" si="111"/>
        <v>0</v>
      </c>
      <c r="J135" s="98">
        <v>3.2</v>
      </c>
      <c r="K135" s="100"/>
      <c r="L135" s="101">
        <f t="shared" si="112"/>
        <v>0</v>
      </c>
      <c r="M135" s="98">
        <v>3.2</v>
      </c>
      <c r="N135" s="100"/>
      <c r="O135" s="101">
        <f t="shared" si="113"/>
        <v>0</v>
      </c>
      <c r="P135" s="98">
        <v>3.3</v>
      </c>
      <c r="Q135" s="100"/>
      <c r="R135" s="101">
        <f t="shared" si="114"/>
        <v>0</v>
      </c>
      <c r="S135" s="98">
        <v>3.1</v>
      </c>
      <c r="T135" s="100"/>
      <c r="U135" s="101">
        <f t="shared" si="115"/>
        <v>0</v>
      </c>
      <c r="V135" s="98">
        <v>3.2</v>
      </c>
      <c r="W135" s="100"/>
      <c r="X135" s="101">
        <f t="shared" si="116"/>
        <v>0</v>
      </c>
      <c r="Y135" s="98">
        <v>3.2</v>
      </c>
      <c r="Z135" s="100"/>
      <c r="AA135" s="101">
        <f t="shared" si="117"/>
        <v>0</v>
      </c>
      <c r="AB135" s="98">
        <v>3.3</v>
      </c>
      <c r="AC135" s="100"/>
      <c r="AD135" s="101">
        <f t="shared" si="118"/>
        <v>0</v>
      </c>
      <c r="AE135" s="98">
        <v>2.2000000000000002</v>
      </c>
      <c r="AF135" s="100"/>
      <c r="AG135" s="101">
        <f t="shared" si="119"/>
        <v>0</v>
      </c>
      <c r="AH135" s="98">
        <v>2.2999999999999998</v>
      </c>
      <c r="AI135" s="100"/>
      <c r="AJ135" s="101">
        <f t="shared" si="120"/>
        <v>0</v>
      </c>
      <c r="AK135" s="98">
        <v>2.2000000000000002</v>
      </c>
      <c r="AL135" s="100"/>
      <c r="AM135" s="101">
        <f t="shared" si="121"/>
        <v>0</v>
      </c>
      <c r="AN135" s="98">
        <v>2.2999999999999998</v>
      </c>
      <c r="AO135" s="100"/>
      <c r="AP135" s="101">
        <f t="shared" si="122"/>
        <v>0</v>
      </c>
      <c r="AQ135" s="98">
        <v>2.2000000000000002</v>
      </c>
      <c r="AR135" s="100"/>
      <c r="AS135" s="101">
        <f t="shared" si="123"/>
        <v>0</v>
      </c>
      <c r="AT135" s="98">
        <v>2.2999999999999998</v>
      </c>
      <c r="AU135" s="100"/>
      <c r="AV135" s="101">
        <f t="shared" si="124"/>
        <v>0</v>
      </c>
    </row>
    <row r="136" spans="1:48" x14ac:dyDescent="0.25">
      <c r="A136" s="25" t="s">
        <v>185</v>
      </c>
      <c r="B136" s="25" t="s">
        <v>186</v>
      </c>
      <c r="C136" s="26" t="s">
        <v>126</v>
      </c>
      <c r="D136" s="26" t="s">
        <v>187</v>
      </c>
      <c r="E136" s="26"/>
      <c r="F136" s="140">
        <f t="shared" si="125"/>
        <v>0</v>
      </c>
      <c r="G136" s="98">
        <v>3.1</v>
      </c>
      <c r="H136" s="100"/>
      <c r="I136" s="101">
        <f t="shared" si="111"/>
        <v>0</v>
      </c>
      <c r="J136" s="98">
        <v>3.2</v>
      </c>
      <c r="K136" s="100"/>
      <c r="L136" s="101">
        <f t="shared" si="112"/>
        <v>0</v>
      </c>
      <c r="M136" s="98">
        <v>3.2</v>
      </c>
      <c r="N136" s="100"/>
      <c r="O136" s="101">
        <f t="shared" si="113"/>
        <v>0</v>
      </c>
      <c r="P136" s="98">
        <v>3.3</v>
      </c>
      <c r="Q136" s="100"/>
      <c r="R136" s="101">
        <f t="shared" si="114"/>
        <v>0</v>
      </c>
      <c r="S136" s="98">
        <v>3.1</v>
      </c>
      <c r="T136" s="100"/>
      <c r="U136" s="101">
        <f t="shared" si="115"/>
        <v>0</v>
      </c>
      <c r="V136" s="98">
        <v>3.2</v>
      </c>
      <c r="W136" s="100"/>
      <c r="X136" s="101">
        <f t="shared" si="116"/>
        <v>0</v>
      </c>
      <c r="Y136" s="98">
        <v>3.2</v>
      </c>
      <c r="Z136" s="100"/>
      <c r="AA136" s="101">
        <f t="shared" si="117"/>
        <v>0</v>
      </c>
      <c r="AB136" s="98">
        <v>3.3</v>
      </c>
      <c r="AC136" s="100"/>
      <c r="AD136" s="101">
        <f t="shared" si="118"/>
        <v>0</v>
      </c>
      <c r="AE136" s="98">
        <v>2.2000000000000002</v>
      </c>
      <c r="AF136" s="100"/>
      <c r="AG136" s="101">
        <f t="shared" si="119"/>
        <v>0</v>
      </c>
      <c r="AH136" s="98">
        <v>2.2999999999999998</v>
      </c>
      <c r="AI136" s="100"/>
      <c r="AJ136" s="101">
        <f t="shared" si="120"/>
        <v>0</v>
      </c>
      <c r="AK136" s="98">
        <v>2.2000000000000002</v>
      </c>
      <c r="AL136" s="100"/>
      <c r="AM136" s="101">
        <f t="shared" si="121"/>
        <v>0</v>
      </c>
      <c r="AN136" s="98">
        <v>2.2999999999999998</v>
      </c>
      <c r="AO136" s="100"/>
      <c r="AP136" s="101">
        <f t="shared" si="122"/>
        <v>0</v>
      </c>
      <c r="AQ136" s="98">
        <v>2.2000000000000002</v>
      </c>
      <c r="AR136" s="100"/>
      <c r="AS136" s="101">
        <f t="shared" si="123"/>
        <v>0</v>
      </c>
      <c r="AT136" s="98">
        <v>2.2999999999999998</v>
      </c>
      <c r="AU136" s="100"/>
      <c r="AV136" s="101">
        <f t="shared" si="124"/>
        <v>0</v>
      </c>
    </row>
    <row r="137" spans="1:48" x14ac:dyDescent="0.25">
      <c r="A137" s="25" t="s">
        <v>215</v>
      </c>
      <c r="B137" s="25" t="s">
        <v>216</v>
      </c>
      <c r="C137" s="26" t="s">
        <v>217</v>
      </c>
      <c r="D137" s="25" t="s">
        <v>218</v>
      </c>
      <c r="E137" s="26"/>
      <c r="F137" s="140">
        <f t="shared" si="125"/>
        <v>0</v>
      </c>
      <c r="G137" s="98">
        <v>3.1</v>
      </c>
      <c r="H137" s="100"/>
      <c r="I137" s="101">
        <f t="shared" si="111"/>
        <v>0</v>
      </c>
      <c r="J137" s="98">
        <v>3.2</v>
      </c>
      <c r="K137" s="100"/>
      <c r="L137" s="101">
        <f t="shared" si="112"/>
        <v>0</v>
      </c>
      <c r="M137" s="98">
        <v>3.2</v>
      </c>
      <c r="N137" s="100"/>
      <c r="O137" s="101">
        <f t="shared" si="113"/>
        <v>0</v>
      </c>
      <c r="P137" s="98">
        <v>3.3</v>
      </c>
      <c r="Q137" s="100"/>
      <c r="R137" s="101">
        <f t="shared" si="114"/>
        <v>0</v>
      </c>
      <c r="S137" s="98">
        <v>3.1</v>
      </c>
      <c r="T137" s="100"/>
      <c r="U137" s="101">
        <f t="shared" si="115"/>
        <v>0</v>
      </c>
      <c r="V137" s="98">
        <v>3.2</v>
      </c>
      <c r="W137" s="100"/>
      <c r="X137" s="101">
        <f t="shared" si="116"/>
        <v>0</v>
      </c>
      <c r="Y137" s="98">
        <v>3.2</v>
      </c>
      <c r="Z137" s="100"/>
      <c r="AA137" s="101">
        <f t="shared" si="117"/>
        <v>0</v>
      </c>
      <c r="AB137" s="98">
        <v>3.3</v>
      </c>
      <c r="AC137" s="100"/>
      <c r="AD137" s="101">
        <f t="shared" si="118"/>
        <v>0</v>
      </c>
      <c r="AE137" s="98">
        <v>2.2000000000000002</v>
      </c>
      <c r="AF137" s="100"/>
      <c r="AG137" s="101">
        <f t="shared" si="119"/>
        <v>0</v>
      </c>
      <c r="AH137" s="98">
        <v>2.2999999999999998</v>
      </c>
      <c r="AI137" s="100"/>
      <c r="AJ137" s="101">
        <f t="shared" si="120"/>
        <v>0</v>
      </c>
      <c r="AK137" s="98">
        <v>2.2000000000000002</v>
      </c>
      <c r="AL137" s="100"/>
      <c r="AM137" s="101">
        <f t="shared" si="121"/>
        <v>0</v>
      </c>
      <c r="AN137" s="98">
        <v>2.2999999999999998</v>
      </c>
      <c r="AO137" s="100"/>
      <c r="AP137" s="101">
        <f t="shared" si="122"/>
        <v>0</v>
      </c>
      <c r="AQ137" s="98">
        <v>2.2000000000000002</v>
      </c>
      <c r="AR137" s="100"/>
      <c r="AS137" s="101">
        <f t="shared" si="123"/>
        <v>0</v>
      </c>
      <c r="AT137" s="98">
        <v>2.2999999999999998</v>
      </c>
      <c r="AU137" s="100"/>
      <c r="AV137" s="101">
        <f t="shared" si="124"/>
        <v>0</v>
      </c>
    </row>
    <row r="138" spans="1:48" x14ac:dyDescent="0.25">
      <c r="A138" s="25" t="s">
        <v>255</v>
      </c>
      <c r="B138" s="25" t="s">
        <v>105</v>
      </c>
      <c r="C138" s="26" t="s">
        <v>342</v>
      </c>
      <c r="D138" s="25" t="s">
        <v>106</v>
      </c>
      <c r="E138" s="26"/>
      <c r="F138" s="140">
        <f t="shared" si="125"/>
        <v>0</v>
      </c>
      <c r="G138" s="98">
        <v>3.1</v>
      </c>
      <c r="H138" s="100"/>
      <c r="I138" s="101">
        <f t="shared" si="111"/>
        <v>0</v>
      </c>
      <c r="J138" s="98">
        <v>3.2</v>
      </c>
      <c r="K138" s="100"/>
      <c r="L138" s="101">
        <f t="shared" si="112"/>
        <v>0</v>
      </c>
      <c r="M138" s="98">
        <v>3.2</v>
      </c>
      <c r="N138" s="100"/>
      <c r="O138" s="101">
        <f t="shared" si="113"/>
        <v>0</v>
      </c>
      <c r="P138" s="98">
        <v>3.3</v>
      </c>
      <c r="Q138" s="100"/>
      <c r="R138" s="101">
        <f t="shared" si="114"/>
        <v>0</v>
      </c>
      <c r="S138" s="98">
        <v>3.1</v>
      </c>
      <c r="T138" s="100"/>
      <c r="U138" s="101">
        <f t="shared" si="115"/>
        <v>0</v>
      </c>
      <c r="V138" s="98">
        <v>3.2</v>
      </c>
      <c r="W138" s="100"/>
      <c r="X138" s="101">
        <f t="shared" si="116"/>
        <v>0</v>
      </c>
      <c r="Y138" s="98">
        <v>3.2</v>
      </c>
      <c r="Z138" s="100"/>
      <c r="AA138" s="101">
        <f t="shared" si="117"/>
        <v>0</v>
      </c>
      <c r="AB138" s="98">
        <v>3.3</v>
      </c>
      <c r="AC138" s="100"/>
      <c r="AD138" s="101">
        <f t="shared" si="118"/>
        <v>0</v>
      </c>
      <c r="AE138" s="98">
        <v>2.2000000000000002</v>
      </c>
      <c r="AF138" s="100"/>
      <c r="AG138" s="101">
        <f t="shared" si="119"/>
        <v>0</v>
      </c>
      <c r="AH138" s="98">
        <v>2.2999999999999998</v>
      </c>
      <c r="AI138" s="100"/>
      <c r="AJ138" s="101">
        <f t="shared" si="120"/>
        <v>0</v>
      </c>
      <c r="AK138" s="98">
        <v>2.2000000000000002</v>
      </c>
      <c r="AL138" s="100"/>
      <c r="AM138" s="101">
        <f t="shared" si="121"/>
        <v>0</v>
      </c>
      <c r="AN138" s="98">
        <v>2.2999999999999998</v>
      </c>
      <c r="AO138" s="100"/>
      <c r="AP138" s="101">
        <f t="shared" si="122"/>
        <v>0</v>
      </c>
      <c r="AQ138" s="98">
        <v>2.2000000000000002</v>
      </c>
      <c r="AR138" s="100"/>
      <c r="AS138" s="101">
        <f t="shared" si="123"/>
        <v>0</v>
      </c>
      <c r="AT138" s="98">
        <v>2.2999999999999998</v>
      </c>
      <c r="AU138" s="100"/>
      <c r="AV138" s="101">
        <f t="shared" si="124"/>
        <v>0</v>
      </c>
    </row>
    <row r="139" spans="1:48" x14ac:dyDescent="0.25">
      <c r="A139" s="25" t="s">
        <v>269</v>
      </c>
      <c r="B139" s="25" t="s">
        <v>115</v>
      </c>
      <c r="C139" s="25" t="s">
        <v>270</v>
      </c>
      <c r="D139" s="26" t="s">
        <v>116</v>
      </c>
      <c r="E139" s="26"/>
      <c r="F139" s="140">
        <f>I139+R139</f>
        <v>37</v>
      </c>
      <c r="G139" s="98">
        <v>3.1</v>
      </c>
      <c r="H139" s="100">
        <v>61.856999999999999</v>
      </c>
      <c r="I139" s="101">
        <f t="shared" si="111"/>
        <v>19</v>
      </c>
      <c r="J139" s="98">
        <v>3.2</v>
      </c>
      <c r="K139" s="100"/>
      <c r="L139" s="101">
        <f t="shared" si="112"/>
        <v>0</v>
      </c>
      <c r="M139" s="98">
        <v>3.2</v>
      </c>
      <c r="N139" s="100">
        <v>61.688000000000002</v>
      </c>
      <c r="O139" s="101">
        <f t="shared" si="113"/>
        <v>17</v>
      </c>
      <c r="P139" s="98">
        <v>3.3</v>
      </c>
      <c r="Q139" s="100">
        <v>60.427</v>
      </c>
      <c r="R139" s="101">
        <f t="shared" si="114"/>
        <v>18</v>
      </c>
      <c r="S139" s="98">
        <v>3.1</v>
      </c>
      <c r="T139" s="100"/>
      <c r="U139" s="101">
        <f t="shared" si="115"/>
        <v>0</v>
      </c>
      <c r="V139" s="98">
        <v>3.2</v>
      </c>
      <c r="W139" s="100"/>
      <c r="X139" s="101">
        <f t="shared" si="116"/>
        <v>0</v>
      </c>
      <c r="Y139" s="98">
        <v>3.2</v>
      </c>
      <c r="Z139" s="100"/>
      <c r="AA139" s="101">
        <f t="shared" si="117"/>
        <v>0</v>
      </c>
      <c r="AB139" s="98">
        <v>3.3</v>
      </c>
      <c r="AC139" s="100"/>
      <c r="AD139" s="101">
        <f t="shared" si="118"/>
        <v>0</v>
      </c>
      <c r="AE139" s="98">
        <v>2.2000000000000002</v>
      </c>
      <c r="AF139" s="100"/>
      <c r="AG139" s="101">
        <f t="shared" si="119"/>
        <v>0</v>
      </c>
      <c r="AH139" s="98">
        <v>2.2999999999999998</v>
      </c>
      <c r="AI139" s="100"/>
      <c r="AJ139" s="101">
        <f t="shared" si="120"/>
        <v>0</v>
      </c>
      <c r="AK139" s="98">
        <v>2.2000000000000002</v>
      </c>
      <c r="AL139" s="100"/>
      <c r="AM139" s="101">
        <f t="shared" si="121"/>
        <v>0</v>
      </c>
      <c r="AN139" s="98">
        <v>2.2999999999999998</v>
      </c>
      <c r="AO139" s="100"/>
      <c r="AP139" s="101">
        <f t="shared" si="122"/>
        <v>0</v>
      </c>
      <c r="AQ139" s="98">
        <v>2.2000000000000002</v>
      </c>
      <c r="AR139" s="100"/>
      <c r="AS139" s="101">
        <f t="shared" si="123"/>
        <v>0</v>
      </c>
      <c r="AT139" s="98">
        <v>2.2999999999999998</v>
      </c>
      <c r="AU139" s="100"/>
      <c r="AV139" s="101">
        <f t="shared" si="124"/>
        <v>0</v>
      </c>
    </row>
    <row r="140" spans="1:48" x14ac:dyDescent="0.25">
      <c r="A140" s="25" t="s">
        <v>334</v>
      </c>
      <c r="B140" s="25" t="s">
        <v>335</v>
      </c>
      <c r="C140" s="25" t="s">
        <v>336</v>
      </c>
      <c r="D140" s="25" t="s">
        <v>338</v>
      </c>
      <c r="E140" s="26"/>
      <c r="F140" s="140">
        <f>I140+R140</f>
        <v>39</v>
      </c>
      <c r="G140" s="98">
        <v>3.1</v>
      </c>
      <c r="H140" s="100">
        <v>64.713999999999999</v>
      </c>
      <c r="I140" s="101">
        <f t="shared" si="111"/>
        <v>20</v>
      </c>
      <c r="J140" s="98">
        <v>3.2</v>
      </c>
      <c r="K140" s="100"/>
      <c r="L140" s="101">
        <f t="shared" si="112"/>
        <v>0</v>
      </c>
      <c r="M140" s="98">
        <v>3.2</v>
      </c>
      <c r="N140" s="100">
        <v>62.063000000000002</v>
      </c>
      <c r="O140" s="101">
        <f t="shared" si="113"/>
        <v>18</v>
      </c>
      <c r="P140" s="98">
        <v>3.3</v>
      </c>
      <c r="Q140" s="100">
        <v>61.829000000000001</v>
      </c>
      <c r="R140" s="101">
        <f t="shared" si="114"/>
        <v>19</v>
      </c>
      <c r="S140" s="98">
        <v>3.1</v>
      </c>
      <c r="T140" s="100"/>
      <c r="U140" s="101">
        <f t="shared" si="115"/>
        <v>0</v>
      </c>
      <c r="V140" s="98">
        <v>3.2</v>
      </c>
      <c r="W140" s="100"/>
      <c r="X140" s="101">
        <f t="shared" si="116"/>
        <v>0</v>
      </c>
      <c r="Y140" s="98">
        <v>3.2</v>
      </c>
      <c r="Z140" s="100"/>
      <c r="AA140" s="101">
        <f t="shared" si="117"/>
        <v>0</v>
      </c>
      <c r="AB140" s="98">
        <v>3.3</v>
      </c>
      <c r="AC140" s="100"/>
      <c r="AD140" s="101">
        <f t="shared" si="118"/>
        <v>0</v>
      </c>
      <c r="AE140" s="98">
        <v>2.2000000000000002</v>
      </c>
      <c r="AF140" s="100"/>
      <c r="AG140" s="101">
        <f t="shared" si="119"/>
        <v>0</v>
      </c>
      <c r="AH140" s="98">
        <v>2.2999999999999998</v>
      </c>
      <c r="AI140" s="100"/>
      <c r="AJ140" s="101">
        <f t="shared" si="120"/>
        <v>0</v>
      </c>
      <c r="AK140" s="98">
        <v>2.2000000000000002</v>
      </c>
      <c r="AL140" s="100"/>
      <c r="AM140" s="101">
        <f t="shared" si="121"/>
        <v>0</v>
      </c>
      <c r="AN140" s="98">
        <v>2.2999999999999998</v>
      </c>
      <c r="AO140" s="100"/>
      <c r="AP140" s="101">
        <f t="shared" si="122"/>
        <v>0</v>
      </c>
      <c r="AQ140" s="98">
        <v>2.2000000000000002</v>
      </c>
      <c r="AR140" s="100"/>
      <c r="AS140" s="101">
        <f t="shared" si="123"/>
        <v>0</v>
      </c>
      <c r="AT140" s="98">
        <v>2.2999999999999998</v>
      </c>
      <c r="AU140" s="100"/>
      <c r="AV140" s="101">
        <f t="shared" si="124"/>
        <v>0</v>
      </c>
    </row>
    <row r="141" spans="1:48" x14ac:dyDescent="0.25">
      <c r="A141" s="26" t="s">
        <v>382</v>
      </c>
      <c r="B141" s="25" t="s">
        <v>384</v>
      </c>
      <c r="C141" s="25" t="s">
        <v>385</v>
      </c>
      <c r="D141" s="25" t="s">
        <v>386</v>
      </c>
      <c r="E141" s="26"/>
      <c r="F141" s="140">
        <f t="shared" si="125"/>
        <v>16</v>
      </c>
      <c r="G141" s="98">
        <v>3.1</v>
      </c>
      <c r="H141" s="106"/>
      <c r="I141" s="101">
        <f t="shared" si="111"/>
        <v>0</v>
      </c>
      <c r="J141" s="98">
        <v>3.2</v>
      </c>
      <c r="K141" s="106"/>
      <c r="L141" s="101">
        <f t="shared" si="112"/>
        <v>0</v>
      </c>
      <c r="M141" s="98">
        <v>3.2</v>
      </c>
      <c r="N141" s="100">
        <v>59.625</v>
      </c>
      <c r="O141" s="101">
        <f t="shared" si="113"/>
        <v>16</v>
      </c>
      <c r="P141" s="98">
        <v>3.3</v>
      </c>
      <c r="Q141" s="100"/>
      <c r="R141" s="101">
        <f t="shared" si="114"/>
        <v>0</v>
      </c>
      <c r="S141" s="98">
        <v>3.1</v>
      </c>
      <c r="T141" s="100"/>
      <c r="U141" s="101">
        <f t="shared" si="115"/>
        <v>0</v>
      </c>
      <c r="V141" s="98">
        <v>3.2</v>
      </c>
      <c r="W141" s="100"/>
      <c r="X141" s="101">
        <f t="shared" si="116"/>
        <v>0</v>
      </c>
      <c r="Y141" s="98">
        <v>3.2</v>
      </c>
      <c r="Z141" s="100"/>
      <c r="AA141" s="101">
        <f t="shared" si="117"/>
        <v>0</v>
      </c>
      <c r="AB141" s="98">
        <v>3.3</v>
      </c>
      <c r="AC141" s="100"/>
      <c r="AD141" s="101">
        <f t="shared" si="118"/>
        <v>0</v>
      </c>
      <c r="AE141" s="98">
        <v>2.2000000000000002</v>
      </c>
      <c r="AF141" s="100"/>
      <c r="AG141" s="101">
        <f t="shared" si="119"/>
        <v>0</v>
      </c>
      <c r="AH141" s="98">
        <v>2.2999999999999998</v>
      </c>
      <c r="AI141" s="100"/>
      <c r="AJ141" s="101">
        <f t="shared" si="120"/>
        <v>0</v>
      </c>
      <c r="AK141" s="98">
        <v>2.2000000000000002</v>
      </c>
      <c r="AL141" s="100"/>
      <c r="AM141" s="101">
        <f t="shared" si="121"/>
        <v>0</v>
      </c>
      <c r="AN141" s="98">
        <v>2.2999999999999998</v>
      </c>
      <c r="AO141" s="100"/>
      <c r="AP141" s="101">
        <f t="shared" si="122"/>
        <v>0</v>
      </c>
      <c r="AQ141" s="98">
        <v>2.2000000000000002</v>
      </c>
      <c r="AR141" s="100"/>
      <c r="AS141" s="101">
        <f t="shared" si="123"/>
        <v>0</v>
      </c>
      <c r="AT141" s="98">
        <v>2.2999999999999998</v>
      </c>
      <c r="AU141" s="100"/>
      <c r="AV141" s="101">
        <f t="shared" si="124"/>
        <v>0</v>
      </c>
    </row>
    <row r="142" spans="1:48" x14ac:dyDescent="0.25">
      <c r="A142" s="25" t="s">
        <v>236</v>
      </c>
      <c r="B142" s="25" t="s">
        <v>113</v>
      </c>
      <c r="C142" s="26" t="s">
        <v>220</v>
      </c>
      <c r="D142" s="25" t="s">
        <v>237</v>
      </c>
      <c r="E142" s="26"/>
      <c r="F142" s="140">
        <f t="shared" si="125"/>
        <v>0</v>
      </c>
      <c r="G142" s="99">
        <v>3.1</v>
      </c>
      <c r="H142" s="100"/>
      <c r="I142" s="101">
        <f t="shared" si="111"/>
        <v>0</v>
      </c>
      <c r="J142" s="98">
        <v>3.2</v>
      </c>
      <c r="K142" s="100"/>
      <c r="L142" s="101">
        <f t="shared" si="112"/>
        <v>0</v>
      </c>
      <c r="M142" s="98">
        <v>3.2</v>
      </c>
      <c r="N142" s="100"/>
      <c r="O142" s="101">
        <f t="shared" si="113"/>
        <v>0</v>
      </c>
      <c r="P142" s="98">
        <v>3.3</v>
      </c>
      <c r="Q142" s="100"/>
      <c r="R142" s="101">
        <f t="shared" si="114"/>
        <v>0</v>
      </c>
      <c r="S142" s="98">
        <v>3.1</v>
      </c>
      <c r="T142" s="100"/>
      <c r="U142" s="101">
        <f t="shared" si="115"/>
        <v>0</v>
      </c>
      <c r="V142" s="98">
        <v>3.2</v>
      </c>
      <c r="W142" s="100"/>
      <c r="X142" s="101">
        <f t="shared" si="116"/>
        <v>0</v>
      </c>
      <c r="Y142" s="98">
        <v>3.2</v>
      </c>
      <c r="Z142" s="100"/>
      <c r="AA142" s="101">
        <f t="shared" si="117"/>
        <v>0</v>
      </c>
      <c r="AB142" s="98">
        <v>3.3</v>
      </c>
      <c r="AC142" s="100"/>
      <c r="AD142" s="101">
        <f t="shared" si="118"/>
        <v>0</v>
      </c>
      <c r="AE142" s="98">
        <v>2.2000000000000002</v>
      </c>
      <c r="AF142" s="100"/>
      <c r="AG142" s="101">
        <f t="shared" si="119"/>
        <v>0</v>
      </c>
      <c r="AH142" s="98">
        <v>2.2999999999999998</v>
      </c>
      <c r="AI142" s="100"/>
      <c r="AJ142" s="101">
        <f t="shared" si="120"/>
        <v>0</v>
      </c>
      <c r="AK142" s="98">
        <v>2.2000000000000002</v>
      </c>
      <c r="AL142" s="100"/>
      <c r="AM142" s="101">
        <f t="shared" si="121"/>
        <v>0</v>
      </c>
      <c r="AN142" s="98">
        <v>2.2999999999999998</v>
      </c>
      <c r="AO142" s="100"/>
      <c r="AP142" s="101">
        <f t="shared" si="122"/>
        <v>0</v>
      </c>
      <c r="AQ142" s="98">
        <v>2.2000000000000002</v>
      </c>
      <c r="AR142" s="100"/>
      <c r="AS142" s="101">
        <f t="shared" si="123"/>
        <v>0</v>
      </c>
      <c r="AT142" s="98">
        <v>2.2999999999999998</v>
      </c>
      <c r="AU142" s="100"/>
      <c r="AV142" s="101">
        <f t="shared" si="124"/>
        <v>0</v>
      </c>
    </row>
    <row r="143" spans="1:48" x14ac:dyDescent="0.25">
      <c r="A143" s="25" t="s">
        <v>226</v>
      </c>
      <c r="B143" s="25" t="s">
        <v>227</v>
      </c>
      <c r="C143" s="25" t="s">
        <v>228</v>
      </c>
      <c r="D143" s="25" t="s">
        <v>429</v>
      </c>
      <c r="E143" s="25"/>
      <c r="F143" s="140">
        <f t="shared" si="125"/>
        <v>0</v>
      </c>
      <c r="G143" s="99">
        <v>3.1</v>
      </c>
      <c r="H143" s="100"/>
      <c r="I143" s="101">
        <f t="shared" si="111"/>
        <v>0</v>
      </c>
      <c r="J143" s="98">
        <v>3.2</v>
      </c>
      <c r="K143" s="100"/>
      <c r="L143" s="101">
        <f t="shared" si="112"/>
        <v>0</v>
      </c>
      <c r="M143" s="98">
        <v>3.2</v>
      </c>
      <c r="N143" s="100"/>
      <c r="O143" s="101">
        <f t="shared" si="113"/>
        <v>0</v>
      </c>
      <c r="P143" s="98">
        <v>3.3</v>
      </c>
      <c r="Q143" s="100"/>
      <c r="R143" s="101">
        <f t="shared" si="114"/>
        <v>0</v>
      </c>
      <c r="S143" s="98">
        <v>3.1</v>
      </c>
      <c r="T143" s="100"/>
      <c r="U143" s="101">
        <f t="shared" si="115"/>
        <v>0</v>
      </c>
      <c r="V143" s="98">
        <v>3.2</v>
      </c>
      <c r="W143" s="100"/>
      <c r="X143" s="101">
        <f t="shared" si="116"/>
        <v>0</v>
      </c>
      <c r="Y143" s="98">
        <v>3.2</v>
      </c>
      <c r="Z143" s="100"/>
      <c r="AA143" s="101">
        <f t="shared" si="117"/>
        <v>0</v>
      </c>
      <c r="AB143" s="98">
        <v>3.3</v>
      </c>
      <c r="AC143" s="100"/>
      <c r="AD143" s="101">
        <f t="shared" si="118"/>
        <v>0</v>
      </c>
      <c r="AE143" s="98">
        <v>2.2000000000000002</v>
      </c>
      <c r="AF143" s="100"/>
      <c r="AG143" s="101">
        <f t="shared" si="119"/>
        <v>0</v>
      </c>
      <c r="AH143" s="98">
        <v>2.2999999999999998</v>
      </c>
      <c r="AI143" s="100"/>
      <c r="AJ143" s="101">
        <f t="shared" si="120"/>
        <v>0</v>
      </c>
      <c r="AK143" s="98">
        <v>2.2000000000000002</v>
      </c>
      <c r="AL143" s="100"/>
      <c r="AM143" s="101">
        <f t="shared" si="121"/>
        <v>0</v>
      </c>
      <c r="AN143" s="98">
        <v>2.2999999999999998</v>
      </c>
      <c r="AO143" s="100"/>
      <c r="AP143" s="101">
        <f t="shared" si="122"/>
        <v>0</v>
      </c>
      <c r="AQ143" s="98">
        <v>2.2000000000000002</v>
      </c>
      <c r="AR143" s="100"/>
      <c r="AS143" s="101">
        <f t="shared" si="123"/>
        <v>0</v>
      </c>
      <c r="AT143" s="98">
        <v>2.2999999999999998</v>
      </c>
      <c r="AU143" s="100"/>
      <c r="AV143" s="101">
        <f t="shared" si="124"/>
        <v>0</v>
      </c>
    </row>
    <row r="144" spans="1:48" x14ac:dyDescent="0.25">
      <c r="A144" s="35"/>
      <c r="B144" s="35"/>
      <c r="C144" s="35"/>
      <c r="D144" s="35"/>
      <c r="E144" s="35"/>
    </row>
    <row r="145" spans="1:48" ht="16.5" thickBot="1" x14ac:dyDescent="0.3">
      <c r="A145" s="35"/>
      <c r="B145" s="35"/>
      <c r="C145" s="35"/>
      <c r="D145" s="35"/>
      <c r="E145" s="35"/>
    </row>
    <row r="146" spans="1:48" ht="24" thickBot="1" x14ac:dyDescent="0.4">
      <c r="G146" s="208" t="s">
        <v>279</v>
      </c>
      <c r="H146" s="209"/>
      <c r="I146" s="202"/>
      <c r="J146" s="202"/>
      <c r="K146" s="202"/>
      <c r="L146" s="203"/>
      <c r="M146" s="208" t="s">
        <v>281</v>
      </c>
      <c r="N146" s="209"/>
      <c r="O146" s="202"/>
      <c r="P146" s="202"/>
      <c r="Q146" s="202"/>
      <c r="R146" s="203"/>
      <c r="S146" s="208" t="s">
        <v>280</v>
      </c>
      <c r="T146" s="209"/>
      <c r="U146" s="202"/>
      <c r="V146" s="202"/>
      <c r="W146" s="202"/>
      <c r="X146" s="203"/>
      <c r="Y146" s="210" t="s">
        <v>1</v>
      </c>
      <c r="Z146" s="211"/>
      <c r="AA146" s="211"/>
      <c r="AB146" s="211"/>
      <c r="AC146" s="211"/>
      <c r="AD146" s="212"/>
      <c r="AE146" s="200" t="s">
        <v>347</v>
      </c>
      <c r="AF146" s="201"/>
      <c r="AG146" s="202"/>
      <c r="AH146" s="202"/>
      <c r="AI146" s="202"/>
      <c r="AJ146" s="203"/>
      <c r="AK146" s="200" t="s">
        <v>282</v>
      </c>
      <c r="AL146" s="201"/>
      <c r="AM146" s="202"/>
      <c r="AN146" s="202"/>
      <c r="AO146" s="202"/>
      <c r="AP146" s="203"/>
      <c r="AQ146" s="204" t="s">
        <v>53</v>
      </c>
      <c r="AR146" s="205"/>
      <c r="AS146" s="206"/>
      <c r="AT146" s="206"/>
      <c r="AU146" s="206"/>
      <c r="AV146" s="207"/>
    </row>
    <row r="147" spans="1:48" ht="47.25" x14ac:dyDescent="0.25">
      <c r="A147" s="213" t="s">
        <v>60</v>
      </c>
      <c r="B147" s="214"/>
      <c r="C147" s="214"/>
      <c r="D147" s="214"/>
      <c r="E147" s="217"/>
      <c r="F147" s="142" t="s">
        <v>4</v>
      </c>
      <c r="G147" s="13" t="s">
        <v>51</v>
      </c>
      <c r="H147" s="16" t="s">
        <v>52</v>
      </c>
      <c r="I147" s="12" t="s">
        <v>9</v>
      </c>
      <c r="J147" s="13" t="s">
        <v>51</v>
      </c>
      <c r="K147" s="16" t="s">
        <v>52</v>
      </c>
      <c r="L147" s="12" t="s">
        <v>9</v>
      </c>
      <c r="M147" s="13" t="s">
        <v>51</v>
      </c>
      <c r="N147" s="16" t="s">
        <v>52</v>
      </c>
      <c r="O147" s="12" t="s">
        <v>9</v>
      </c>
      <c r="P147" s="13" t="s">
        <v>51</v>
      </c>
      <c r="Q147" s="16" t="s">
        <v>52</v>
      </c>
      <c r="R147" s="12" t="s">
        <v>9</v>
      </c>
      <c r="S147" s="13" t="s">
        <v>51</v>
      </c>
      <c r="T147" s="16" t="s">
        <v>52</v>
      </c>
      <c r="U147" s="12" t="s">
        <v>9</v>
      </c>
      <c r="V147" s="13" t="s">
        <v>51</v>
      </c>
      <c r="W147" s="16" t="s">
        <v>52</v>
      </c>
      <c r="X147" s="12" t="s">
        <v>9</v>
      </c>
      <c r="Y147" s="13" t="s">
        <v>51</v>
      </c>
      <c r="Z147" s="16" t="s">
        <v>52</v>
      </c>
      <c r="AA147" s="12" t="s">
        <v>9</v>
      </c>
      <c r="AB147" s="13" t="s">
        <v>51</v>
      </c>
      <c r="AC147" s="16" t="s">
        <v>52</v>
      </c>
      <c r="AD147" s="12" t="s">
        <v>9</v>
      </c>
      <c r="AE147" s="13" t="s">
        <v>51</v>
      </c>
      <c r="AF147" s="16" t="s">
        <v>52</v>
      </c>
      <c r="AG147" s="12" t="s">
        <v>9</v>
      </c>
      <c r="AH147" s="13" t="s">
        <v>51</v>
      </c>
      <c r="AI147" s="16" t="s">
        <v>52</v>
      </c>
      <c r="AJ147" s="12" t="s">
        <v>9</v>
      </c>
      <c r="AK147" s="13" t="s">
        <v>51</v>
      </c>
      <c r="AL147" s="16" t="s">
        <v>52</v>
      </c>
      <c r="AM147" s="12" t="s">
        <v>9</v>
      </c>
      <c r="AN147" s="13" t="s">
        <v>51</v>
      </c>
      <c r="AO147" s="16" t="s">
        <v>52</v>
      </c>
      <c r="AP147" s="12" t="s">
        <v>9</v>
      </c>
      <c r="AQ147" s="13" t="s">
        <v>51</v>
      </c>
      <c r="AR147" s="16" t="s">
        <v>52</v>
      </c>
      <c r="AS147" s="12" t="s">
        <v>9</v>
      </c>
      <c r="AT147" s="13" t="s">
        <v>51</v>
      </c>
      <c r="AU147" s="16" t="s">
        <v>52</v>
      </c>
      <c r="AV147" s="12" t="s">
        <v>9</v>
      </c>
    </row>
    <row r="148" spans="1:48" s="40" customFormat="1" x14ac:dyDescent="0.25">
      <c r="A148" s="18" t="s">
        <v>11</v>
      </c>
      <c r="B148" s="18" t="s">
        <v>12</v>
      </c>
      <c r="C148" s="18" t="s">
        <v>13</v>
      </c>
      <c r="D148" s="18" t="s">
        <v>14</v>
      </c>
      <c r="E148" s="19" t="s">
        <v>61</v>
      </c>
      <c r="F148" s="44"/>
      <c r="G148" s="81"/>
      <c r="H148" s="85"/>
      <c r="I148" s="44"/>
      <c r="J148" s="81"/>
      <c r="K148" s="85"/>
      <c r="L148" s="44"/>
      <c r="M148" s="81"/>
      <c r="N148" s="85"/>
      <c r="O148" s="44"/>
      <c r="P148" s="81"/>
      <c r="Q148" s="85"/>
      <c r="R148" s="44"/>
      <c r="S148" s="81"/>
      <c r="T148" s="85"/>
      <c r="U148" s="44"/>
      <c r="V148" s="81"/>
      <c r="W148" s="85"/>
      <c r="X148" s="44"/>
      <c r="Y148" s="81"/>
      <c r="Z148" s="85"/>
      <c r="AA148" s="44"/>
      <c r="AB148" s="81"/>
      <c r="AC148" s="85"/>
      <c r="AD148" s="44"/>
      <c r="AE148" s="81"/>
      <c r="AF148" s="85"/>
      <c r="AG148" s="44"/>
      <c r="AH148" s="81"/>
      <c r="AI148" s="85"/>
      <c r="AJ148" s="44"/>
      <c r="AK148" s="81"/>
      <c r="AL148" s="85"/>
      <c r="AM148" s="44"/>
      <c r="AN148" s="81"/>
      <c r="AO148" s="85"/>
      <c r="AP148" s="44"/>
      <c r="AQ148" s="81"/>
      <c r="AR148" s="85"/>
      <c r="AS148" s="44"/>
      <c r="AT148" s="81"/>
      <c r="AU148" s="85"/>
      <c r="AV148" s="44"/>
    </row>
    <row r="149" spans="1:48" x14ac:dyDescent="0.25">
      <c r="A149" s="25" t="s">
        <v>215</v>
      </c>
      <c r="B149" s="25" t="s">
        <v>216</v>
      </c>
      <c r="C149" s="26" t="s">
        <v>217</v>
      </c>
      <c r="D149" s="25" t="s">
        <v>218</v>
      </c>
      <c r="E149" s="26"/>
      <c r="F149" s="140">
        <f>IF(N(H149)&gt;=N(K149), I149, L149)+IF(N(N149)&gt;=N(Q149), O149, R149)</f>
        <v>20</v>
      </c>
      <c r="G149" s="98">
        <v>4.0999999999999996</v>
      </c>
      <c r="H149" s="100">
        <v>65.56</v>
      </c>
      <c r="I149" s="101">
        <v>20</v>
      </c>
      <c r="J149" s="98">
        <v>4.2</v>
      </c>
      <c r="K149" s="100">
        <v>60</v>
      </c>
      <c r="L149" s="101">
        <f>IF(K149&lt;58,0,21-_xlfn.RANK.EQ(K149,$K$149:$K$153,0))</f>
        <v>20</v>
      </c>
      <c r="M149" s="98">
        <v>4.2</v>
      </c>
      <c r="N149" s="100"/>
      <c r="O149" s="101">
        <f>IF(N149&lt;58,0,21-_xlfn.RANK.EQ(N149,$N$149:$N$153,0))</f>
        <v>0</v>
      </c>
      <c r="P149" s="98">
        <v>4.3</v>
      </c>
      <c r="Q149" s="100"/>
      <c r="R149" s="101">
        <f>IF(Q149&lt;58,0,21-_xlfn.RANK.EQ(Q149,$Q$149:$Q$153,0))</f>
        <v>0</v>
      </c>
      <c r="S149" s="98">
        <v>4.0999999999999996</v>
      </c>
      <c r="T149" s="100"/>
      <c r="U149" s="101">
        <f>IF(T149&lt;58,0,21-_xlfn.RANK.EQ(T149,$T$149:$T$153,0))</f>
        <v>0</v>
      </c>
      <c r="V149" s="98">
        <v>4.2</v>
      </c>
      <c r="W149" s="100"/>
      <c r="X149" s="101">
        <f>IF(W149&lt;58,0,21-_xlfn.RANK.EQ(W149,$W$149:$W$153,0))</f>
        <v>0</v>
      </c>
      <c r="Y149" s="98">
        <v>4.2</v>
      </c>
      <c r="Z149" s="100"/>
      <c r="AA149" s="101">
        <f>IF(Z149&lt;58,0,21-_xlfn.RANK.EQ(Z149,$Z$149:$Z$153,0))</f>
        <v>0</v>
      </c>
      <c r="AB149" s="98">
        <v>4.3</v>
      </c>
      <c r="AC149" s="100"/>
      <c r="AD149" s="101">
        <f>IF(AC149&lt;58,0,21-_xlfn.RANK.EQ(AC149,$AC$149:$AC$153,0))</f>
        <v>0</v>
      </c>
      <c r="AE149" s="98">
        <v>4.2</v>
      </c>
      <c r="AF149" s="100"/>
      <c r="AG149" s="101">
        <f>IF(AF149&lt;58,0,21-_xlfn.RANK.EQ(AF149,$AF$149:$AF$153,0))</f>
        <v>0</v>
      </c>
      <c r="AH149" s="98">
        <v>4.3</v>
      </c>
      <c r="AI149" s="100"/>
      <c r="AJ149" s="101">
        <f>IF(AI149&lt;58,0,21-_xlfn.RANK.EQ(AI149,$AI$149:$AI$153,0))</f>
        <v>0</v>
      </c>
      <c r="AK149" s="98">
        <v>4.2</v>
      </c>
      <c r="AL149" s="100"/>
      <c r="AM149" s="101">
        <f>IF(AL149&lt;58,0,21-_xlfn.RANK.EQ(AL149,$AL$149:$AL$153,0))</f>
        <v>0</v>
      </c>
      <c r="AN149" s="98">
        <v>4.3</v>
      </c>
      <c r="AO149" s="100"/>
      <c r="AP149" s="101">
        <f>IF(AO149&lt;58,0,21-_xlfn.RANK.EQ(AO149,$AO$149:$AO$153,0))</f>
        <v>0</v>
      </c>
      <c r="AQ149" s="98">
        <v>4.2</v>
      </c>
      <c r="AR149" s="100"/>
      <c r="AS149" s="101">
        <f>IF(AR149&lt;58,0,21-_xlfn.RANK.EQ(AR149,$AR$149:$AR$153,0))</f>
        <v>0</v>
      </c>
      <c r="AT149" s="98">
        <v>4.3</v>
      </c>
      <c r="AU149" s="100"/>
      <c r="AV149" s="101">
        <f>IF(AU149&lt;58,0,21-_xlfn.RANK.EQ(AU149,$AU$149:$AU$153,0))</f>
        <v>0</v>
      </c>
    </row>
    <row r="150" spans="1:48" x14ac:dyDescent="0.25">
      <c r="A150" s="25" t="s">
        <v>157</v>
      </c>
      <c r="B150" s="25" t="s">
        <v>158</v>
      </c>
      <c r="C150" s="26" t="s">
        <v>140</v>
      </c>
      <c r="D150" s="25" t="s">
        <v>159</v>
      </c>
      <c r="E150" s="26"/>
      <c r="F150" s="140">
        <f t="shared" ref="F150:F153" si="126">IF(N(H150)&gt;=N(K150), I150, L150)+IF(N(N150)&gt;=N(Q150), O150, R150)</f>
        <v>20</v>
      </c>
      <c r="G150" s="98">
        <v>4.0999999999999996</v>
      </c>
      <c r="H150" s="100"/>
      <c r="I150" s="101">
        <f>IF(H150&lt;58,0,21-_xlfn.RANK.EQ(H150,$H$149:$H$153,0))</f>
        <v>0</v>
      </c>
      <c r="J150" s="98">
        <v>4.2</v>
      </c>
      <c r="K150" s="100"/>
      <c r="L150" s="101">
        <f>IF(K150&lt;58,0,21-_xlfn.RANK.EQ(K150,$K$149:$K$153,0))</f>
        <v>0</v>
      </c>
      <c r="M150" s="98">
        <v>4.2</v>
      </c>
      <c r="N150" s="100">
        <v>62.296999999999997</v>
      </c>
      <c r="O150" s="101">
        <f>IF(N150&lt;58,0,21-_xlfn.RANK.EQ(N150,$N$149:$N$153,0))</f>
        <v>20</v>
      </c>
      <c r="P150" s="98">
        <v>4.3</v>
      </c>
      <c r="Q150" s="100"/>
      <c r="R150" s="101">
        <f>IF(Q150&lt;58,0,21-_xlfn.RANK.EQ(Q150,$Q$149:$Q$153,0))</f>
        <v>0</v>
      </c>
      <c r="S150" s="98">
        <v>4.0999999999999996</v>
      </c>
      <c r="T150" s="100"/>
      <c r="U150" s="101">
        <f>IF(T150&lt;58,0,21-_xlfn.RANK.EQ(T150,$T$149:$T$153,0))</f>
        <v>0</v>
      </c>
      <c r="V150" s="98">
        <v>4.2</v>
      </c>
      <c r="W150" s="100"/>
      <c r="X150" s="101">
        <f>IF(W150&lt;58,0,21-_xlfn.RANK.EQ(W150,$W$149:$W$153,0))</f>
        <v>0</v>
      </c>
      <c r="Y150" s="98">
        <v>4.2</v>
      </c>
      <c r="Z150" s="100"/>
      <c r="AA150" s="101">
        <f>IF(Z150&lt;58,0,21-_xlfn.RANK.EQ(Z150,$Z$149:$Z$153,0))</f>
        <v>0</v>
      </c>
      <c r="AB150" s="98">
        <v>4.3</v>
      </c>
      <c r="AC150" s="100"/>
      <c r="AD150" s="101">
        <f>IF(AC150&lt;58,0,21-_xlfn.RANK.EQ(AC150,$AC$149:$AC$153,0))</f>
        <v>0</v>
      </c>
      <c r="AE150" s="98">
        <v>4.2</v>
      </c>
      <c r="AF150" s="100"/>
      <c r="AG150" s="101">
        <f>IF(AF150&lt;58,0,21-_xlfn.RANK.EQ(AF150,$AF$149:$AF$153,0))</f>
        <v>0</v>
      </c>
      <c r="AH150" s="98">
        <v>4.3</v>
      </c>
      <c r="AI150" s="100"/>
      <c r="AJ150" s="101">
        <f>IF(AI150&lt;58,0,21-_xlfn.RANK.EQ(AI150,$AI$149:$AI$153,0))</f>
        <v>0</v>
      </c>
      <c r="AK150" s="98">
        <v>4.2</v>
      </c>
      <c r="AL150" s="100"/>
      <c r="AM150" s="101">
        <f>IF(AL150&lt;58,0,21-_xlfn.RANK.EQ(AL150,$AL$149:$AL$153,0))</f>
        <v>0</v>
      </c>
      <c r="AN150" s="98">
        <v>4.3</v>
      </c>
      <c r="AO150" s="100"/>
      <c r="AP150" s="101">
        <f>IF(AO150&lt;58,0,21-_xlfn.RANK.EQ(AO150,$AO$149:$AO$153,0))</f>
        <v>0</v>
      </c>
      <c r="AQ150" s="98">
        <v>4.2</v>
      </c>
      <c r="AR150" s="100"/>
      <c r="AS150" s="101">
        <f>IF(AR150&lt;58,0,21-_xlfn.RANK.EQ(AR150,$AR$149:$AR$153,0))</f>
        <v>0</v>
      </c>
      <c r="AT150" s="98">
        <v>4.3</v>
      </c>
      <c r="AU150" s="100"/>
      <c r="AV150" s="101">
        <f>IF(AU150&lt;58,0,21-_xlfn.RANK.EQ(AU150,$AU$149:$AU$153,0))</f>
        <v>0</v>
      </c>
    </row>
    <row r="151" spans="1:48" x14ac:dyDescent="0.25">
      <c r="A151" s="26" t="s">
        <v>382</v>
      </c>
      <c r="B151" s="25" t="s">
        <v>384</v>
      </c>
      <c r="C151" s="25" t="s">
        <v>385</v>
      </c>
      <c r="D151" s="25" t="s">
        <v>386</v>
      </c>
      <c r="E151" s="26"/>
      <c r="F151" s="140">
        <f t="shared" si="126"/>
        <v>0</v>
      </c>
      <c r="G151" s="98">
        <v>4.0999999999999996</v>
      </c>
      <c r="H151" s="100"/>
      <c r="I151" s="101">
        <f>IF(H151&lt;58,0,21-_xlfn.RANK.EQ(H151,$H$149:$H$153,0))</f>
        <v>0</v>
      </c>
      <c r="J151" s="98">
        <v>4.2</v>
      </c>
      <c r="K151" s="100"/>
      <c r="L151" s="101">
        <f>IF(K151&lt;58,0,21-_xlfn.RANK.EQ(K151,$K$149:$K$153,0))</f>
        <v>0</v>
      </c>
      <c r="M151" s="98">
        <v>4.2</v>
      </c>
      <c r="N151" s="100">
        <v>54.73</v>
      </c>
      <c r="O151" s="101">
        <f>IF(N151&lt;58,0,21-_xlfn.RANK.EQ(N151,$N$149:$N$153,0))</f>
        <v>0</v>
      </c>
      <c r="P151" s="98">
        <v>4.3</v>
      </c>
      <c r="Q151" s="100"/>
      <c r="R151" s="101">
        <f>IF(Q151&lt;58,0,21-_xlfn.RANK.EQ(Q151,$Q$149:$Q$153,0))</f>
        <v>0</v>
      </c>
      <c r="S151" s="98">
        <v>4.0999999999999996</v>
      </c>
      <c r="T151" s="100"/>
      <c r="U151" s="101">
        <f>IF(T151&lt;58,0,21-_xlfn.RANK.EQ(T151,$T$149:$T$153,0))</f>
        <v>0</v>
      </c>
      <c r="V151" s="98">
        <v>4.2</v>
      </c>
      <c r="W151" s="100"/>
      <c r="X151" s="101">
        <f>IF(W151&lt;58,0,21-_xlfn.RANK.EQ(W151,$W$149:$W$153,0))</f>
        <v>0</v>
      </c>
      <c r="Y151" s="98">
        <v>4.2</v>
      </c>
      <c r="Z151" s="100"/>
      <c r="AA151" s="101">
        <f>IF(Z151&lt;58,0,21-_xlfn.RANK.EQ(Z151,$Z$149:$Z$153,0))</f>
        <v>0</v>
      </c>
      <c r="AB151" s="98">
        <v>4.3</v>
      </c>
      <c r="AC151" s="100"/>
      <c r="AD151" s="101">
        <f>IF(AC151&lt;58,0,21-_xlfn.RANK.EQ(AC151,$AC$149:$AC$153,0))</f>
        <v>0</v>
      </c>
      <c r="AE151" s="98">
        <v>4.2</v>
      </c>
      <c r="AF151" s="100"/>
      <c r="AG151" s="101">
        <f>IF(AF151&lt;58,0,21-_xlfn.RANK.EQ(AF151,$AF$149:$AF$153,0))</f>
        <v>0</v>
      </c>
      <c r="AH151" s="98">
        <v>4.3</v>
      </c>
      <c r="AI151" s="100"/>
      <c r="AJ151" s="101">
        <f>IF(AI151&lt;58,0,21-_xlfn.RANK.EQ(AI151,$AI$149:$AI$153,0))</f>
        <v>0</v>
      </c>
      <c r="AK151" s="98">
        <v>4.2</v>
      </c>
      <c r="AL151" s="100"/>
      <c r="AM151" s="101">
        <f>IF(AL151&lt;58,0,21-_xlfn.RANK.EQ(AL151,$AL$149:$AL$153,0))</f>
        <v>0</v>
      </c>
      <c r="AN151" s="98">
        <v>4.3</v>
      </c>
      <c r="AO151" s="100"/>
      <c r="AP151" s="101">
        <f>IF(AO151&lt;58,0,21-_xlfn.RANK.EQ(AO151,$AO$149:$AO$153,0))</f>
        <v>0</v>
      </c>
      <c r="AQ151" s="98">
        <v>4.2</v>
      </c>
      <c r="AR151" s="100"/>
      <c r="AS151" s="101">
        <f>IF(AR151&lt;58,0,21-_xlfn.RANK.EQ(AR151,$AR$149:$AR$153,0))</f>
        <v>0</v>
      </c>
      <c r="AT151" s="98">
        <v>4.3</v>
      </c>
      <c r="AU151" s="100"/>
      <c r="AV151" s="101">
        <f>IF(AU151&lt;58,0,21-_xlfn.RANK.EQ(AU151,$AU$149:$AU$153,0))</f>
        <v>0</v>
      </c>
    </row>
    <row r="152" spans="1:48" x14ac:dyDescent="0.25">
      <c r="A152" s="25" t="s">
        <v>247</v>
      </c>
      <c r="B152" s="25" t="s">
        <v>248</v>
      </c>
      <c r="C152" s="25" t="s">
        <v>136</v>
      </c>
      <c r="D152" s="2" t="s">
        <v>249</v>
      </c>
      <c r="E152" s="26"/>
      <c r="F152" s="140">
        <f t="shared" si="126"/>
        <v>0</v>
      </c>
      <c r="G152" s="98">
        <v>4.0999999999999996</v>
      </c>
      <c r="H152" s="100"/>
      <c r="I152" s="101">
        <f>IF(H152&lt;58,0,21-_xlfn.RANK.EQ(H152,$H$149:$H$153,0))</f>
        <v>0</v>
      </c>
      <c r="J152" s="98">
        <v>4.2</v>
      </c>
      <c r="K152" s="100"/>
      <c r="L152" s="101">
        <f>IF(K152&lt;58,0,21-_xlfn.RANK.EQ(K152,$K$149:$K$153,0))</f>
        <v>0</v>
      </c>
      <c r="M152" s="98">
        <v>4.2</v>
      </c>
      <c r="N152" s="100"/>
      <c r="O152" s="101">
        <f>IF(N152&lt;58,0,21-_xlfn.RANK.EQ(N152,$N$149:$N$153,0))</f>
        <v>0</v>
      </c>
      <c r="P152" s="98">
        <v>4.3</v>
      </c>
      <c r="Q152" s="100"/>
      <c r="R152" s="101">
        <f>IF(Q152&lt;58,0,21-_xlfn.RANK.EQ(Q152,$Q$149:$Q$153,0))</f>
        <v>0</v>
      </c>
      <c r="S152" s="98">
        <v>4.0999999999999996</v>
      </c>
      <c r="T152" s="100"/>
      <c r="U152" s="101">
        <f>IF(T152&lt;58,0,21-_xlfn.RANK.EQ(T152,$T$149:$T$153,0))</f>
        <v>0</v>
      </c>
      <c r="V152" s="98">
        <v>4.2</v>
      </c>
      <c r="W152" s="100"/>
      <c r="X152" s="101">
        <f>IF(W152&lt;58,0,21-_xlfn.RANK.EQ(W152,$W$149:$W$153,0))</f>
        <v>0</v>
      </c>
      <c r="Y152" s="98">
        <v>4.2</v>
      </c>
      <c r="Z152" s="100"/>
      <c r="AA152" s="101">
        <f>IF(Z152&lt;58,0,21-_xlfn.RANK.EQ(Z152,$Z$149:$Z$153,0))</f>
        <v>0</v>
      </c>
      <c r="AB152" s="98">
        <v>4.3</v>
      </c>
      <c r="AC152" s="100"/>
      <c r="AD152" s="101">
        <f>IF(AC152&lt;58,0,21-_xlfn.RANK.EQ(AC152,$AC$149:$AC$153,0))</f>
        <v>0</v>
      </c>
      <c r="AE152" s="98">
        <v>4.2</v>
      </c>
      <c r="AF152" s="100"/>
      <c r="AG152" s="101">
        <f>IF(AF152&lt;58,0,21-_xlfn.RANK.EQ(AF152,$AF$149:$AF$153,0))</f>
        <v>0</v>
      </c>
      <c r="AH152" s="98">
        <v>4.3</v>
      </c>
      <c r="AI152" s="100"/>
      <c r="AJ152" s="101">
        <f>IF(AI152&lt;58,0,21-_xlfn.RANK.EQ(AI152,$AI$149:$AI$153,0))</f>
        <v>0</v>
      </c>
      <c r="AK152" s="98">
        <v>4.2</v>
      </c>
      <c r="AL152" s="100"/>
      <c r="AM152" s="101">
        <f>IF(AL152&lt;58,0,21-_xlfn.RANK.EQ(AL152,$AL$149:$AL$153,0))</f>
        <v>0</v>
      </c>
      <c r="AN152" s="98">
        <v>4.3</v>
      </c>
      <c r="AO152" s="100"/>
      <c r="AP152" s="101">
        <f>IF(AO152&lt;58,0,21-_xlfn.RANK.EQ(AO152,$AO$149:$AO$153,0))</f>
        <v>0</v>
      </c>
      <c r="AQ152" s="98">
        <v>4.2</v>
      </c>
      <c r="AR152" s="100"/>
      <c r="AS152" s="101">
        <f>IF(AR152&lt;58,0,21-_xlfn.RANK.EQ(AR152,$AR$149:$AR$153,0))</f>
        <v>0</v>
      </c>
      <c r="AT152" s="98">
        <v>4.3</v>
      </c>
      <c r="AU152" s="100"/>
      <c r="AV152" s="101">
        <f>IF(AU152&lt;58,0,21-_xlfn.RANK.EQ(AU152,$AU$149:$AU$153,0))</f>
        <v>0</v>
      </c>
    </row>
    <row r="153" spans="1:48" ht="16.5" thickBot="1" x14ac:dyDescent="0.3">
      <c r="A153" s="25" t="s">
        <v>247</v>
      </c>
      <c r="B153" s="25" t="s">
        <v>248</v>
      </c>
      <c r="C153" s="25" t="s">
        <v>136</v>
      </c>
      <c r="D153" s="2" t="s">
        <v>287</v>
      </c>
      <c r="E153" s="22"/>
      <c r="F153" s="140">
        <f t="shared" si="126"/>
        <v>0</v>
      </c>
      <c r="G153" s="120">
        <v>4.0999999999999996</v>
      </c>
      <c r="H153" s="122"/>
      <c r="I153" s="105">
        <f>IF(H153&lt;58,0,21-_xlfn.RANK.EQ(H153,$H$149:$H$153,0))</f>
        <v>0</v>
      </c>
      <c r="J153" s="120">
        <v>4.2</v>
      </c>
      <c r="K153" s="122"/>
      <c r="L153" s="105">
        <f>IF(K153&lt;58,0,21-_xlfn.RANK.EQ(K153,$K$149:$K$153,0))</f>
        <v>0</v>
      </c>
      <c r="M153" s="120">
        <v>4.2</v>
      </c>
      <c r="N153" s="122"/>
      <c r="O153" s="105">
        <f>IF(N153&lt;58,0,21-_xlfn.RANK.EQ(N153,$N$149:$N$153,0))</f>
        <v>0</v>
      </c>
      <c r="P153" s="120">
        <v>4.3</v>
      </c>
      <c r="Q153" s="122"/>
      <c r="R153" s="105">
        <f>IF(Q153&lt;58,0,21-_xlfn.RANK.EQ(Q153,$Q$149:$Q$153,0))</f>
        <v>0</v>
      </c>
      <c r="S153" s="120">
        <v>4.0999999999999996</v>
      </c>
      <c r="T153" s="122"/>
      <c r="U153" s="105">
        <f>IF(T153&lt;58,0,21-_xlfn.RANK.EQ(T153,$T$149:$T$153,0))</f>
        <v>0</v>
      </c>
      <c r="V153" s="120">
        <v>4.2</v>
      </c>
      <c r="W153" s="122"/>
      <c r="X153" s="105">
        <f>IF(W153&lt;58,0,21-_xlfn.RANK.EQ(W153,$W$149:$W$153,0))</f>
        <v>0</v>
      </c>
      <c r="Y153" s="120">
        <v>4.2</v>
      </c>
      <c r="Z153" s="122"/>
      <c r="AA153" s="105">
        <f>IF(Z153&lt;58,0,21-_xlfn.RANK.EQ(Z153,$Z$149:$Z$153,0))</f>
        <v>0</v>
      </c>
      <c r="AB153" s="120">
        <v>4.3</v>
      </c>
      <c r="AC153" s="122"/>
      <c r="AD153" s="105">
        <f>IF(AC153&lt;58,0,21-_xlfn.RANK.EQ(AC153,$AC$149:$AC$153,0))</f>
        <v>0</v>
      </c>
      <c r="AE153" s="120">
        <v>4.2</v>
      </c>
      <c r="AF153" s="122"/>
      <c r="AG153" s="105">
        <f>IF(AF153&lt;58,0,21-_xlfn.RANK.EQ(AF153,$AF$149:$AF$153,0))</f>
        <v>0</v>
      </c>
      <c r="AH153" s="120">
        <v>4.3</v>
      </c>
      <c r="AI153" s="122"/>
      <c r="AJ153" s="105">
        <f>IF(AI153&lt;58,0,21-_xlfn.RANK.EQ(AI153,$AI$149:$AI$153,0))</f>
        <v>0</v>
      </c>
      <c r="AK153" s="120">
        <v>4.2</v>
      </c>
      <c r="AL153" s="122"/>
      <c r="AM153" s="105">
        <f>IF(AL153&lt;58,0,21-_xlfn.RANK.EQ(AL153,$AL$149:$AL$153,0))</f>
        <v>0</v>
      </c>
      <c r="AN153" s="120">
        <v>4.3</v>
      </c>
      <c r="AO153" s="122"/>
      <c r="AP153" s="105">
        <f>IF(AO153&lt;58,0,21-_xlfn.RANK.EQ(AO153,$AO$149:$AO$153,0))</f>
        <v>0</v>
      </c>
      <c r="AQ153" s="120">
        <v>4.2</v>
      </c>
      <c r="AR153" s="122"/>
      <c r="AS153" s="105">
        <f>IF(AR153&lt;58,0,21-_xlfn.RANK.EQ(AR153,$AR$149:$AR$153,0))</f>
        <v>0</v>
      </c>
      <c r="AT153" s="120">
        <v>4.3</v>
      </c>
      <c r="AU153" s="122"/>
      <c r="AV153" s="105">
        <f>IF(AU153&lt;58,0,21-_xlfn.RANK.EQ(AU153,$AU$149:$AU$153,0))</f>
        <v>0</v>
      </c>
    </row>
  </sheetData>
  <protectedRanges>
    <protectedRange algorithmName="SHA-512" hashValue="NAZD3qgxdrlzabacLBE6e7h5ZmXY7wxINVLTXmDWPfUES+YR2V1HNj/E15OhYFiJLVmWPKJ0egYjXUfTOKONZg==" saltValue="Ncxfyc7xk9aUc4+aZopcog==" spinCount="100000" sqref="A62:D66 A86:B86 F80:G80 A108:B108 A47:E47 D46:E46 A77:D77 A48:B48 D48:E48 A134:B135 D134:D135 A152:B153 A116:D116 A128:D132 A122:D122 A119:E119 E144:G145 A44:C44 E87:E90 E49:E67 E109:E118 E92 A91:E91 D153:E153 E150:E152 A154:E1048576 A71:E71 A137:E137 D108:E108 D86:E86 A68:E68 A99:D99 T105:T115 T128:X128 N105:N115 P127:R127 E8:F8 E120:E126 E133:E136 H28:H52 AF116:AF120 AC120 V127:X127 J127:L127 H108:H115 AB108:AC115 AE108:AF115 AD108:AD120 H128:L132 AA127:AF140 E9:E10 A11:E12 F9:F12 H1:H26 E27:F27 E127:G132 A103:G107 A81:G85 A14:F26 A1:F7 A57:D57 G1:G52 E13:F13 A150:D150 H144:L149 S129:X140 A42:D42 A96:E96 E95 AF121:XFD121 E72:E80 E97:E102 S80:T104 AF122:AF126 S105:S128 AA122:AA126 AC121:AD126 Y122:Z140 AG122:XFD140 I108:L126 A93:E94 A70:C70 E69:E70 E40:E45 A143:D144 H80:L107 U80:X126 AG80:XFD120 Y80:AF107 M80:N104 E138:E143 M105:M128 S141:XFD149 M129:R149 Y108:AA121 O80:R126 N128:R128 I1:XFD40 G53:N61 I42:N52 O42:Q61 I41:Q41 R41:XFD61 A28:F39 F40:F61 F62:XFD79 F86:G102 F108:G126 F133:L143 A146:G149 F150:XFD1048576" name="Range1"/>
    <protectedRange algorithmName="SHA-512" hashValue="Apnk9LEbYxRpSZcjU97H6doUg/5csDURqMcDtbiOpYdX3f6l5Yvzsxaqv13NMtippi1Z0/Pw9Etvtktb0idoXQ==" saltValue="0XBid9/n7HrDOp1hu6OxVA==" spinCount="100000" sqref="A40:D40 A46:C46" name="Range1_1"/>
    <protectedRange algorithmName="SHA-512" hashValue="Apnk9LEbYxRpSZcjU97H6doUg/5csDURqMcDtbiOpYdX3f6l5Yvzsxaqv13NMtippi1Z0/Pw9Etvtktb0idoXQ==" saltValue="0XBid9/n7HrDOp1hu6OxVA==" spinCount="100000" sqref="A67:D67"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6 C108 C48 C134:C135 C152:C153" name="Range1_1_1"/>
    <protectedRange algorithmName="SHA-512" hashValue="Apnk9LEbYxRpSZcjU97H6doUg/5csDURqMcDtbiOpYdX3f6l5Yvzsxaqv13NMtippi1Z0/Pw9Etvtktb0idoXQ==" saltValue="0XBid9/n7HrDOp1hu6OxVA==" spinCount="100000" sqref="A87:D87" name="Range1_4"/>
    <protectedRange algorithmName="SHA-512" hashValue="Apnk9LEbYxRpSZcjU97H6doUg/5csDURqMcDtbiOpYdX3f6l5Yvzsxaqv13NMtippi1Z0/Pw9Etvtktb0idoXQ==" saltValue="0XBid9/n7HrDOp1hu6OxVA==" spinCount="100000" sqref="A109:D109" name="Range1_5"/>
    <protectedRange algorithmName="SHA-512" hashValue="Apnk9LEbYxRpSZcjU97H6doUg/5csDURqMcDtbiOpYdX3f6l5Yvzsxaqv13NMtippi1Z0/Pw9Etvtktb0idoXQ==" saltValue="0XBid9/n7HrDOp1hu6OxVA==" spinCount="100000" sqref="A133:D133" name="Range1_6"/>
    <protectedRange algorithmName="SHA-512" hashValue="Apnk9LEbYxRpSZcjU97H6doUg/5csDURqMcDtbiOpYdX3f6l5Yvzsxaqv13NMtippi1Z0/Pw9Etvtktb0idoXQ==" saltValue="0XBid9/n7HrDOp1hu6OxVA==" spinCount="100000" sqref="A69:D69" name="Range1_7"/>
    <protectedRange algorithmName="SHA-512" hashValue="gd6M1j8R2Vcbfm85n99c1D0xjmQvjBlg34UZhxeJx1NLSFqB74OeW1e3isf5ACnAc8NEYyF7OwgEUMDCcurwNA==" saltValue="t3zYNUJUDTdmjGFelNhf8w==" spinCount="100000" sqref="A110:D110" name="Range1_8"/>
    <protectedRange algorithmName="SHA-512" hashValue="gd6M1j8R2Vcbfm85n99c1D0xjmQvjBlg34UZhxeJx1NLSFqB74OeW1e3isf5ACnAc8NEYyF7OwgEUMDCcurwNA==" saltValue="t3zYNUJUDTdmjGFelNhf8w==" spinCount="100000" sqref="A136:D136" name="Range1_9"/>
    <protectedRange algorithmName="SHA-512" hashValue="Bl55MZj0cAqUqTsmKqKQ8GjYk3z4r6sHC6GjzmBjr6bDBl+Gt4qfajFFbigrPAXyjSmBZ+XipVR00qWHQUUL2w==" saltValue="vFo3gsO1ur+Yqg/JT+qeQg==" spinCount="100000" sqref="A88:D88" name="Range1_10"/>
    <protectedRange algorithmName="SHA-512" hashValue="Bl55MZj0cAqUqTsmKqKQ8GjYk3z4r6sHC6GjzmBjr6bDBl+Gt4qfajFFbigrPAXyjSmBZ+XipVR00qWHQUUL2w==" saltValue="vFo3gsO1ur+Yqg/JT+qeQg==" spinCount="100000" sqref="A111:D111" name="Range1_11"/>
    <protectedRange algorithmName="SHA-512" hashValue="Apnk9LEbYxRpSZcjU97H6doUg/5csDURqMcDtbiOpYdX3f6l5Yvzsxaqv13NMtippi1Z0/Pw9Etvtktb0idoXQ==" saltValue="0XBid9/n7HrDOp1hu6OxVA==" spinCount="100000" sqref="A45:D45" name="Range1_12"/>
    <protectedRange algorithmName="SHA-512" hashValue="Apnk9LEbYxRpSZcjU97H6doUg/5csDURqMcDtbiOpYdX3f6l5Yvzsxaqv13NMtippi1Z0/Pw9Etvtktb0idoXQ==" saltValue="0XBid9/n7HrDOp1hu6OxVA==" spinCount="100000" sqref="A27:D27" name="Range1_13"/>
    <protectedRange algorithmName="SHA-512" hashValue="Bl55MZj0cAqUqTsmKqKQ8GjYk3z4r6sHC6GjzmBjr6bDBl+Gt4qfajFFbigrPAXyjSmBZ+XipVR00qWHQUUL2w==" saltValue="vFo3gsO1ur+Yqg/JT+qeQg==" spinCount="100000" sqref="D72" name="Range1_14"/>
    <protectedRange algorithmName="SHA-512" hashValue="Bl55MZj0cAqUqTsmKqKQ8GjYk3z4r6sHC6GjzmBjr6bDBl+Gt4qfajFFbigrPAXyjSmBZ+XipVR00qWHQUUL2w==" saltValue="vFo3gsO1ur+Yqg/JT+qeQg==" spinCount="100000" sqref="A72:C72" name="Range1_21"/>
    <protectedRange algorithmName="SHA-512" hashValue="Bl55MZj0cAqUqTsmKqKQ8GjYk3z4r6sHC6GjzmBjr6bDBl+Gt4qfajFFbigrPAXyjSmBZ+XipVR00qWHQUUL2w==" saltValue="vFo3gsO1ur+Yqg/JT+qeQg==" spinCount="100000" sqref="D142" name="Range1_15"/>
    <protectedRange algorithmName="SHA-512" hashValue="Bl55MZj0cAqUqTsmKqKQ8GjYk3z4r6sHC6GjzmBjr6bDBl+Gt4qfajFFbigrPAXyjSmBZ+XipVR00qWHQUUL2w==" saltValue="vFo3gsO1ur+Yqg/JT+qeQg==" spinCount="100000" sqref="A142:C142" name="Range1_21_1"/>
    <protectedRange algorithmName="SHA-512" hashValue="Bl55MZj0cAqUqTsmKqKQ8GjYk3z4r6sHC6GjzmBjr6bDBl+Gt4qfajFFbigrPAXyjSmBZ+XipVR00qWHQUUL2w==" saltValue="vFo3gsO1ur+Yqg/JT+qeQg==" spinCount="100000" sqref="A89:D89" name="Range1_16"/>
    <protectedRange algorithmName="SHA-512" hashValue="Bl55MZj0cAqUqTsmKqKQ8GjYk3z4r6sHC6GjzmBjr6bDBl+Gt4qfajFFbigrPAXyjSmBZ+XipVR00qWHQUUL2w==" saltValue="vFo3gsO1ur+Yqg/JT+qeQg==" spinCount="100000" sqref="A112:D112" name="Range1_17"/>
    <protectedRange algorithmName="SHA-512" hashValue="Bl55MZj0cAqUqTsmKqKQ8GjYk3z4r6sHC6GjzmBjr6bDBl+Gt4qfajFFbigrPAXyjSmBZ+XipVR00qWHQUUL2w==" saltValue="vFo3gsO1ur+Yqg/JT+qeQg==" spinCount="100000" sqref="A113:D113" name="Range1_18"/>
    <protectedRange algorithmName="SHA-512" hashValue="Bl55MZj0cAqUqTsmKqKQ8GjYk3z4r6sHC6GjzmBjr6bDBl+Gt4qfajFFbigrPAXyjSmBZ+XipVR00qWHQUUL2w==" saltValue="vFo3gsO1ur+Yqg/JT+qeQg==" spinCount="100000" sqref="A138:D138"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4:D114" name="Range1_22"/>
    <protectedRange algorithmName="SHA-512" hashValue="gd6M1j8R2Vcbfm85n99c1D0xjmQvjBlg34UZhxeJx1NLSFqB74OeW1e3isf5ACnAc8NEYyF7OwgEUMDCcurwNA==" saltValue="t3zYNUJUDTdmjGFelNhf8w==" spinCount="100000" sqref="A139:D139" name="Range1_23"/>
    <protectedRange algorithmName="SHA-512" hashValue="gd6M1j8R2Vcbfm85n99c1D0xjmQvjBlg34UZhxeJx1NLSFqB74OeW1e3isf5ACnAc8NEYyF7OwgEUMDCcurwNA==" saltValue="t3zYNUJUDTdmjGFelNhf8w==" spinCount="100000" sqref="A90:D90" name="Range1_24"/>
    <protectedRange algorithmName="SHA-512" hashValue="gd6M1j8R2Vcbfm85n99c1D0xjmQvjBlg34UZhxeJx1NLSFqB74OeW1e3isf5ACnAc8NEYyF7OwgEUMDCcurwNA==" saltValue="t3zYNUJUDTdmjGFelNhf8w==" spinCount="100000" sqref="A115:D115" name="Range1_25"/>
    <protectedRange algorithmName="SHA-512" hashValue="gd6M1j8R2Vcbfm85n99c1D0xjmQvjBlg34UZhxeJx1NLSFqB74OeW1e3isf5ACnAc8NEYyF7OwgEUMDCcurwNA==" saltValue="t3zYNUJUDTdmjGFelNhf8w==" spinCount="100000" sqref="A51:D51" name="Range1_26"/>
    <protectedRange algorithmName="SHA-512" hashValue="gd6M1j8R2Vcbfm85n99c1D0xjmQvjBlg34UZhxeJx1NLSFqB74OeW1e3isf5ACnAc8NEYyF7OwgEUMDCcurwNA==" saltValue="t3zYNUJUDTdmjGFelNhf8w==" spinCount="100000" sqref="A76:D76" name="Range1_27"/>
    <protectedRange algorithmName="SHA-512" hashValue="Bl55MZj0cAqUqTsmKqKQ8GjYk3z4r6sHC6GjzmBjr6bDBl+Gt4qfajFFbigrPAXyjSmBZ+XipVR00qWHQUUL2w==" saltValue="vFo3gsO1ur+Yqg/JT+qeQg==" spinCount="100000" sqref="D140 D118 D145" name="Range1_28"/>
    <protectedRange algorithmName="SHA-512" hashValue="gd6M1j8R2Vcbfm85n99c1D0xjmQvjBlg34UZhxeJx1NLSFqB74OeW1e3isf5ACnAc8NEYyF7OwgEUMDCcurwNA==" saltValue="t3zYNUJUDTdmjGFelNhf8w==" spinCount="100000" sqref="D120 D127" name="Range1_29"/>
    <protectedRange algorithmName="SHA-512" hashValue="Bl55MZj0cAqUqTsmKqKQ8GjYk3z4r6sHC6GjzmBjr6bDBl+Gt4qfajFFbigrPAXyjSmBZ+XipVR00qWHQUUL2w==" saltValue="vFo3gsO1ur+Yqg/JT+qeQg==" spinCount="100000" sqref="A120:C120 A127:C127" name="Range1_14_1"/>
    <protectedRange algorithmName="SHA-512" hashValue="gd6M1j8R2Vcbfm85n99c1D0xjmQvjBlg34UZhxeJx1NLSFqB74OeW1e3isf5ACnAc8NEYyF7OwgEUMDCcurwNA==" saltValue="t3zYNUJUDTdmjGFelNhf8w==" spinCount="100000" sqref="A52:D52 A54:D56" name="Range1_30"/>
    <protectedRange algorithmName="SHA-512" hashValue="gd6M1j8R2Vcbfm85n99c1D0xjmQvjBlg34UZhxeJx1NLSFqB74OeW1e3isf5ACnAc8NEYyF7OwgEUMDCcurwNA==" saltValue="t3zYNUJUDTdmjGFelNhf8w==" spinCount="100000" sqref="A78:D78" name="Range1_31"/>
    <protectedRange algorithmName="SHA-512" hashValue="Apnk9LEbYxRpSZcjU97H6doUg/5csDURqMcDtbiOpYdX3f6l5Yvzsxaqv13NMtippi1Z0/Pw9Etvtktb0idoXQ==" saltValue="0XBid9/n7HrDOp1hu6OxVA==" spinCount="100000" sqref="A58:D61 A79:D79" name="Range1_5_1"/>
    <protectedRange algorithmName="SHA-512" hashValue="Apnk9LEbYxRpSZcjU97H6doUg/5csDURqMcDtbiOpYdX3f6l5Yvzsxaqv13NMtippi1Z0/Pw9Etvtktb0idoXQ==" saltValue="0XBid9/n7HrDOp1hu6OxVA==" spinCount="100000" sqref="A151:D151" name="Range1_32"/>
    <protectedRange algorithmName="SHA-512" hashValue="Apnk9LEbYxRpSZcjU97H6doUg/5csDURqMcDtbiOpYdX3f6l5Yvzsxaqv13NMtippi1Z0/Pw9Etvtktb0idoXQ==" saltValue="0XBid9/n7HrDOp1hu6OxVA==" spinCount="100000" sqref="A141:D141" name="Range1_33"/>
    <protectedRange algorithmName="SHA-512" hashValue="Apnk9LEbYxRpSZcjU97H6doUg/5csDURqMcDtbiOpYdX3f6l5Yvzsxaqv13NMtippi1Z0/Pw9Etvtktb0idoXQ==" saltValue="0XBid9/n7HrDOp1hu6OxVA==" spinCount="100000" sqref="A95:D95" name="Range1_34"/>
    <protectedRange algorithmName="SHA-512" hashValue="Apnk9LEbYxRpSZcjU97H6doUg/5csDURqMcDtbiOpYdX3f6l5Yvzsxaqv13NMtippi1Z0/Pw9Etvtktb0idoXQ==" saltValue="0XBid9/n7HrDOp1hu6OxVA==" spinCount="100000" sqref="A121:D121" name="Range1_35"/>
    <protectedRange algorithmName="SHA-512" hashValue="Bl55MZj0cAqUqTsmKqKQ8GjYk3z4r6sHC6GjzmBjr6bDBl+Gt4qfajFFbigrPAXyjSmBZ+XipVR00qWHQUUL2w==" saltValue="vFo3gsO1ur+Yqg/JT+qeQg==" spinCount="100000" sqref="D53" name="Range1_40"/>
    <protectedRange algorithmName="SHA-512" hashValue="Bl55MZj0cAqUqTsmKqKQ8GjYk3z4r6sHC6GjzmBjr6bDBl+Gt4qfajFFbigrPAXyjSmBZ+XipVR00qWHQUUL2w==" saltValue="vFo3gsO1ur+Yqg/JT+qeQg==" spinCount="100000" sqref="D75" name="Range1_40_1"/>
    <protectedRange algorithmName="SHA-512" hashValue="Bl55MZj0cAqUqTsmKqKQ8GjYk3z4r6sHC6GjzmBjr6bDBl+Gt4qfajFFbigrPAXyjSmBZ+XipVR00qWHQUUL2w==" saltValue="vFo3gsO1ur+Yqg/JT+qeQg==" spinCount="100000" sqref="A97:D97" name="Range1_12_1"/>
    <protectedRange algorithmName="SHA-512" hashValue="Bl55MZj0cAqUqTsmKqKQ8GjYk3z4r6sHC6GjzmBjr6bDBl+Gt4qfajFFbigrPAXyjSmBZ+XipVR00qWHQUUL2w==" saltValue="vFo3gsO1ur+Yqg/JT+qeQg==" spinCount="100000" sqref="A123:D123" name="Range1_12_2"/>
    <protectedRange algorithmName="SHA-512" hashValue="Bl55MZj0cAqUqTsmKqKQ8GjYk3z4r6sHC6GjzmBjr6bDBl+Gt4qfajFFbigrPAXyjSmBZ+XipVR00qWHQUUL2w==" saltValue="vFo3gsO1ur+Yqg/JT+qeQg==" spinCount="100000" sqref="A124:D124" name="Range1_12_3"/>
    <protectedRange algorithmName="SHA-512" hashValue="Bl55MZj0cAqUqTsmKqKQ8GjYk3z4r6sHC6GjzmBjr6bDBl+Gt4qfajFFbigrPAXyjSmBZ+XipVR00qWHQUUL2w==" saltValue="vFo3gsO1ur+Yqg/JT+qeQg==" spinCount="100000" sqref="A98:D98" name="Range1_12_4"/>
    <protectedRange algorithmName="SHA-512" hashValue="Apnk9LEbYxRpSZcjU97H6doUg/5csDURqMcDtbiOpYdX3f6l5Yvzsxaqv13NMtippi1Z0/Pw9Etvtktb0idoXQ==" saltValue="0XBid9/n7HrDOp1hu6OxVA==" spinCount="100000" sqref="A100:D100" name="Range1_36"/>
    <protectedRange algorithmName="SHA-512" hashValue="NAZD3qgxdrlzabacLBE6e7h5ZmXY7wxINVLTXmDWPfUES+YR2V1HNj/E15OhYFiJLVmWPKJ0egYjXUfTOKONZg==" saltValue="Ncxfyc7xk9aUc4+aZopcog==" spinCount="100000" sqref="A101:D102" name="Range1_10_1"/>
    <protectedRange algorithmName="SHA-512" hashValue="NAZD3qgxdrlzabacLBE6e7h5ZmXY7wxINVLTXmDWPfUES+YR2V1HNj/E15OhYFiJLVmWPKJ0egYjXUfTOKONZg==" saltValue="Ncxfyc7xk9aUc4+aZopcog==" spinCount="100000" sqref="A126:D126" name="Range1_10_2"/>
    <protectedRange algorithmName="SHA-512" hashValue="NAZD3qgxdrlzabacLBE6e7h5ZmXY7wxINVLTXmDWPfUES+YR2V1HNj/E15OhYFiJLVmWPKJ0egYjXUfTOKONZg==" saltValue="Ncxfyc7xk9aUc4+aZopcog==" spinCount="100000" sqref="D70" name="Range1_16_1"/>
    <protectedRange algorithmName="SHA-512" hashValue="NAZD3qgxdrlzabacLBE6e7h5ZmXY7wxINVLTXmDWPfUES+YR2V1HNj/E15OhYFiJLVmWPKJ0egYjXUfTOKONZg==" saltValue="Ncxfyc7xk9aUc4+aZopcog==" spinCount="100000" sqref="D44" name="Range1_16_2"/>
  </protectedRanges>
  <mergeCells count="65">
    <mergeCell ref="A147:E147"/>
    <mergeCell ref="A3:D3"/>
    <mergeCell ref="A25:E25"/>
    <mergeCell ref="A6:E6"/>
    <mergeCell ref="A38:E38"/>
    <mergeCell ref="G82:L82"/>
    <mergeCell ref="A65:E65"/>
    <mergeCell ref="Y82:AD82"/>
    <mergeCell ref="AE82:AJ82"/>
    <mergeCell ref="G146:L146"/>
    <mergeCell ref="Y146:AD146"/>
    <mergeCell ref="AE146:AJ146"/>
    <mergeCell ref="G104:L104"/>
    <mergeCell ref="Y104:AD104"/>
    <mergeCell ref="AE104:AJ104"/>
    <mergeCell ref="G129:L129"/>
    <mergeCell ref="Y129:AD129"/>
    <mergeCell ref="AE129:AJ129"/>
    <mergeCell ref="A83:E83"/>
    <mergeCell ref="A105:E105"/>
    <mergeCell ref="A130:E130"/>
    <mergeCell ref="Y5:AD5"/>
    <mergeCell ref="AE5:AJ5"/>
    <mergeCell ref="G5:L5"/>
    <mergeCell ref="G64:L64"/>
    <mergeCell ref="Y64:AD64"/>
    <mergeCell ref="AE64:AJ64"/>
    <mergeCell ref="G37:L37"/>
    <mergeCell ref="Y37:AD37"/>
    <mergeCell ref="AE37:AJ37"/>
    <mergeCell ref="G24:L24"/>
    <mergeCell ref="Y24:AD24"/>
    <mergeCell ref="AE24:AJ24"/>
    <mergeCell ref="S5:X5"/>
    <mergeCell ref="S24:X24"/>
    <mergeCell ref="S37:X37"/>
    <mergeCell ref="S64:X64"/>
    <mergeCell ref="S82:X82"/>
    <mergeCell ref="S104:X104"/>
    <mergeCell ref="S129:X129"/>
    <mergeCell ref="S146:X146"/>
    <mergeCell ref="M5:R5"/>
    <mergeCell ref="M24:R24"/>
    <mergeCell ref="M37:R37"/>
    <mergeCell ref="M64:R64"/>
    <mergeCell ref="M82:R82"/>
    <mergeCell ref="M104:R104"/>
    <mergeCell ref="M129:R129"/>
    <mergeCell ref="M146:R146"/>
    <mergeCell ref="AK104:AP104"/>
    <mergeCell ref="AK129:AP129"/>
    <mergeCell ref="AK146:AP146"/>
    <mergeCell ref="AQ5:AV5"/>
    <mergeCell ref="AQ24:AV24"/>
    <mergeCell ref="AQ37:AV37"/>
    <mergeCell ref="AQ64:AV64"/>
    <mergeCell ref="AQ82:AV82"/>
    <mergeCell ref="AQ104:AV104"/>
    <mergeCell ref="AQ129:AV129"/>
    <mergeCell ref="AQ146:AV146"/>
    <mergeCell ref="AK5:AP5"/>
    <mergeCell ref="AK24:AP24"/>
    <mergeCell ref="AK37:AP37"/>
    <mergeCell ref="AK64:AP64"/>
    <mergeCell ref="AK82:AP8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83"/>
  <sheetViews>
    <sheetView topLeftCell="A74" zoomScaleNormal="100" workbookViewId="0">
      <selection activeCell="E88" sqref="E88"/>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customWidth="1"/>
    <col min="7" max="7" width="12.5" customWidth="1"/>
    <col min="9" max="9" width="16.625" customWidth="1"/>
  </cols>
  <sheetData>
    <row r="3" spans="1:10" ht="28.5" x14ac:dyDescent="0.25">
      <c r="A3" s="218" t="s">
        <v>62</v>
      </c>
      <c r="B3" s="219"/>
      <c r="C3" s="219"/>
      <c r="D3" s="219"/>
      <c r="E3" s="7"/>
    </row>
    <row r="4" spans="1:10" ht="27" thickBot="1" x14ac:dyDescent="0.3">
      <c r="A4" s="7"/>
      <c r="B4" s="7"/>
      <c r="C4" s="7"/>
      <c r="D4" s="7"/>
      <c r="E4" s="7"/>
    </row>
    <row r="5" spans="1:10" ht="24" thickBot="1" x14ac:dyDescent="0.3">
      <c r="G5" s="208" t="s">
        <v>274</v>
      </c>
      <c r="H5" s="250"/>
      <c r="I5" s="250"/>
      <c r="J5" s="251"/>
    </row>
    <row r="6" spans="1:10" s="17" customFormat="1" ht="47.25" x14ac:dyDescent="0.25">
      <c r="A6" s="215" t="s">
        <v>63</v>
      </c>
      <c r="B6" s="216"/>
      <c r="C6" s="216"/>
      <c r="D6" s="216"/>
      <c r="E6" s="220"/>
      <c r="F6" s="12" t="s">
        <v>4</v>
      </c>
      <c r="G6" s="13" t="s">
        <v>22</v>
      </c>
      <c r="H6" s="16" t="s">
        <v>23</v>
      </c>
      <c r="I6" s="41" t="s">
        <v>24</v>
      </c>
      <c r="J6" s="12" t="s">
        <v>9</v>
      </c>
    </row>
    <row r="7" spans="1:10" x14ac:dyDescent="0.25">
      <c r="A7" s="42" t="s">
        <v>11</v>
      </c>
      <c r="B7" s="42" t="s">
        <v>12</v>
      </c>
      <c r="C7" s="43" t="s">
        <v>13</v>
      </c>
      <c r="D7" s="42" t="s">
        <v>14</v>
      </c>
      <c r="E7" s="43" t="s">
        <v>61</v>
      </c>
      <c r="F7" s="20"/>
      <c r="G7" s="21"/>
      <c r="H7" s="23"/>
      <c r="I7" s="23"/>
      <c r="J7" s="20"/>
    </row>
    <row r="8" spans="1:10" x14ac:dyDescent="0.25">
      <c r="A8" s="25" t="s">
        <v>256</v>
      </c>
      <c r="B8" s="25" t="s">
        <v>257</v>
      </c>
      <c r="C8" s="26" t="s">
        <v>136</v>
      </c>
      <c r="D8" s="25" t="s">
        <v>258</v>
      </c>
      <c r="E8" s="26"/>
      <c r="F8" s="20"/>
      <c r="G8" s="21"/>
      <c r="H8" s="23"/>
      <c r="I8" s="23"/>
      <c r="J8" s="20"/>
    </row>
    <row r="9" spans="1:10" x14ac:dyDescent="0.25">
      <c r="A9" s="25" t="s">
        <v>374</v>
      </c>
      <c r="B9" s="25" t="s">
        <v>375</v>
      </c>
      <c r="C9" s="26" t="s">
        <v>376</v>
      </c>
      <c r="D9" s="25" t="s">
        <v>430</v>
      </c>
      <c r="E9" s="26"/>
      <c r="F9" s="20"/>
      <c r="G9" s="21"/>
      <c r="H9" s="23"/>
      <c r="I9" s="23"/>
      <c r="J9" s="20"/>
    </row>
    <row r="10" spans="1:10" ht="17.45" customHeight="1" x14ac:dyDescent="0.25">
      <c r="A10" s="25"/>
      <c r="B10" s="25"/>
      <c r="C10" s="26"/>
      <c r="D10" s="25"/>
      <c r="E10" s="26"/>
      <c r="F10" s="20"/>
      <c r="G10" s="21"/>
      <c r="H10" s="23"/>
      <c r="I10" s="23"/>
      <c r="J10" s="20"/>
    </row>
    <row r="11" spans="1:10" x14ac:dyDescent="0.25">
      <c r="A11" s="25"/>
      <c r="B11" s="25"/>
      <c r="C11" s="26"/>
      <c r="D11" s="25"/>
      <c r="E11" s="26"/>
      <c r="F11" s="20"/>
      <c r="G11" s="21"/>
      <c r="H11" s="23"/>
      <c r="I11" s="23"/>
      <c r="J11" s="20"/>
    </row>
    <row r="12" spans="1:10" x14ac:dyDescent="0.25">
      <c r="A12" s="25"/>
      <c r="B12" s="25"/>
      <c r="C12" s="26"/>
      <c r="D12" s="25"/>
      <c r="E12" s="26"/>
      <c r="F12" s="20"/>
      <c r="G12" s="21"/>
      <c r="H12" s="23"/>
      <c r="I12" s="23"/>
      <c r="J12" s="20"/>
    </row>
    <row r="13" spans="1:10" x14ac:dyDescent="0.25">
      <c r="A13" s="25"/>
      <c r="B13" s="25"/>
      <c r="C13" s="26"/>
      <c r="D13" s="25"/>
      <c r="E13" s="26"/>
      <c r="F13" s="20"/>
      <c r="G13" s="21"/>
      <c r="H13" s="23"/>
      <c r="I13" s="23"/>
      <c r="J13" s="20"/>
    </row>
    <row r="14" spans="1:10" x14ac:dyDescent="0.25">
      <c r="A14" s="25"/>
      <c r="B14" s="25"/>
      <c r="C14" s="26"/>
      <c r="D14" s="25"/>
      <c r="E14" s="26"/>
      <c r="F14" s="20"/>
      <c r="G14" s="21"/>
      <c r="H14" s="23"/>
      <c r="I14" s="23"/>
      <c r="J14" s="20"/>
    </row>
    <row r="15" spans="1:10" x14ac:dyDescent="0.25">
      <c r="A15" s="25"/>
      <c r="B15" s="25"/>
      <c r="C15" s="26"/>
      <c r="D15" s="25"/>
      <c r="E15" s="26"/>
      <c r="F15" s="20"/>
      <c r="G15" s="21"/>
      <c r="H15" s="23"/>
      <c r="I15" s="23"/>
      <c r="J15" s="20"/>
    </row>
    <row r="16" spans="1:10" x14ac:dyDescent="0.25">
      <c r="A16" s="25"/>
      <c r="B16" s="25"/>
      <c r="C16" s="26"/>
      <c r="D16" s="25"/>
      <c r="E16" s="26"/>
      <c r="F16" s="20"/>
      <c r="G16" s="21"/>
      <c r="H16" s="23"/>
      <c r="I16" s="23"/>
      <c r="J16" s="44"/>
    </row>
    <row r="17" spans="1:10" x14ac:dyDescent="0.25">
      <c r="A17" s="25"/>
      <c r="B17" s="25"/>
      <c r="C17" s="26"/>
      <c r="D17" s="25"/>
      <c r="E17" s="26"/>
      <c r="F17" s="20"/>
      <c r="G17" s="21"/>
      <c r="H17" s="23"/>
      <c r="I17" s="23"/>
      <c r="J17" s="20"/>
    </row>
    <row r="18" spans="1:10" x14ac:dyDescent="0.25">
      <c r="A18" s="25"/>
      <c r="B18" s="25"/>
      <c r="C18" s="25"/>
      <c r="D18" s="25"/>
      <c r="E18" s="26"/>
      <c r="F18" s="20"/>
      <c r="G18" s="21"/>
      <c r="H18" s="23"/>
      <c r="I18" s="23"/>
      <c r="J18" s="20"/>
    </row>
    <row r="19" spans="1:10" x14ac:dyDescent="0.25">
      <c r="A19" s="25"/>
      <c r="B19" s="25"/>
      <c r="C19" s="25"/>
      <c r="D19" s="25"/>
      <c r="E19" s="26"/>
      <c r="F19" s="20"/>
      <c r="G19" s="21"/>
      <c r="H19" s="23"/>
      <c r="I19" s="23"/>
      <c r="J19" s="20"/>
    </row>
    <row r="20" spans="1:10" x14ac:dyDescent="0.25">
      <c r="A20" s="25"/>
      <c r="B20" s="25"/>
      <c r="C20" s="25"/>
      <c r="D20" s="25"/>
      <c r="E20" s="26"/>
      <c r="F20" s="20"/>
      <c r="G20" s="21"/>
      <c r="H20" s="23"/>
      <c r="I20" s="23"/>
      <c r="J20" s="20"/>
    </row>
    <row r="21" spans="1:10" s="1" customFormat="1" ht="16.5" thickBot="1" x14ac:dyDescent="0.3">
      <c r="A21" s="25"/>
      <c r="B21" s="25"/>
      <c r="C21" s="25"/>
      <c r="D21" s="25"/>
      <c r="E21" s="26"/>
      <c r="F21" s="34"/>
      <c r="G21" s="21"/>
      <c r="H21" s="2"/>
      <c r="I21" s="4"/>
      <c r="J21" s="5"/>
    </row>
    <row r="22" spans="1:10" s="1" customFormat="1" x14ac:dyDescent="0.25">
      <c r="A22" s="35"/>
      <c r="B22" s="35"/>
      <c r="C22" s="35"/>
      <c r="D22" s="35"/>
      <c r="E22" s="35"/>
      <c r="F22"/>
      <c r="G22"/>
    </row>
    <row r="23" spans="1:10" ht="16.5" thickBot="1" x14ac:dyDescent="0.3">
      <c r="A23" s="1"/>
      <c r="B23" s="1"/>
      <c r="C23" s="1"/>
      <c r="D23" s="1"/>
      <c r="E23" s="1"/>
    </row>
    <row r="24" spans="1:10" ht="24" thickBot="1" x14ac:dyDescent="0.3">
      <c r="G24" s="208" t="s">
        <v>274</v>
      </c>
      <c r="H24" s="250"/>
      <c r="I24" s="250"/>
      <c r="J24" s="251"/>
    </row>
    <row r="25" spans="1:10" ht="47.25" x14ac:dyDescent="0.25">
      <c r="A25" s="213" t="s">
        <v>64</v>
      </c>
      <c r="B25" s="214"/>
      <c r="C25" s="214"/>
      <c r="D25" s="214"/>
      <c r="E25" s="214"/>
      <c r="F25" s="12" t="s">
        <v>4</v>
      </c>
      <c r="G25" s="13" t="s">
        <v>22</v>
      </c>
      <c r="H25" s="16" t="s">
        <v>23</v>
      </c>
      <c r="I25" s="41" t="s">
        <v>24</v>
      </c>
      <c r="J25" s="15" t="s">
        <v>9</v>
      </c>
    </row>
    <row r="26" spans="1:10" s="17" customFormat="1" x14ac:dyDescent="0.25">
      <c r="A26" s="18" t="s">
        <v>11</v>
      </c>
      <c r="B26" s="18" t="s">
        <v>12</v>
      </c>
      <c r="C26" s="18" t="s">
        <v>13</v>
      </c>
      <c r="D26" s="18" t="s">
        <v>14</v>
      </c>
      <c r="E26" s="45" t="s">
        <v>61</v>
      </c>
      <c r="F26" s="20"/>
      <c r="G26" s="21"/>
      <c r="H26" s="23"/>
      <c r="I26" s="23"/>
      <c r="J26" s="20"/>
    </row>
    <row r="27" spans="1:10" x14ac:dyDescent="0.25">
      <c r="A27" s="25" t="s">
        <v>154</v>
      </c>
      <c r="B27" s="25" t="s">
        <v>155</v>
      </c>
      <c r="C27" s="25" t="s">
        <v>149</v>
      </c>
      <c r="D27" s="25" t="s">
        <v>156</v>
      </c>
      <c r="E27" s="46"/>
      <c r="F27" s="20"/>
      <c r="G27" s="21"/>
      <c r="H27" s="23"/>
      <c r="I27" s="23"/>
      <c r="J27" s="20"/>
    </row>
    <row r="28" spans="1:10" x14ac:dyDescent="0.25">
      <c r="A28" s="25" t="s">
        <v>256</v>
      </c>
      <c r="B28" s="25" t="s">
        <v>257</v>
      </c>
      <c r="C28" s="26" t="s">
        <v>136</v>
      </c>
      <c r="D28" s="25" t="s">
        <v>259</v>
      </c>
      <c r="E28" s="46"/>
      <c r="F28" s="20"/>
      <c r="G28" s="21"/>
      <c r="H28" s="23"/>
      <c r="I28" s="23"/>
      <c r="J28" s="20"/>
    </row>
    <row r="29" spans="1:10" x14ac:dyDescent="0.25">
      <c r="A29" s="25" t="s">
        <v>283</v>
      </c>
      <c r="B29" s="25" t="s">
        <v>284</v>
      </c>
      <c r="C29" s="26" t="s">
        <v>285</v>
      </c>
      <c r="D29" s="25" t="s">
        <v>286</v>
      </c>
      <c r="F29" s="20"/>
      <c r="G29" s="21"/>
      <c r="H29" s="23"/>
      <c r="I29" s="23"/>
      <c r="J29" s="20"/>
    </row>
    <row r="30" spans="1:10" x14ac:dyDescent="0.25">
      <c r="A30" s="25" t="s">
        <v>318</v>
      </c>
      <c r="B30" s="25" t="s">
        <v>319</v>
      </c>
      <c r="C30" s="26" t="s">
        <v>320</v>
      </c>
      <c r="D30" s="25" t="s">
        <v>321</v>
      </c>
      <c r="E30" s="46"/>
      <c r="F30" s="20"/>
      <c r="G30" s="21"/>
      <c r="H30" s="23"/>
      <c r="I30" s="23"/>
      <c r="J30" s="20"/>
    </row>
    <row r="31" spans="1:10" x14ac:dyDescent="0.25">
      <c r="A31" s="25"/>
      <c r="B31" s="25"/>
      <c r="C31" s="25"/>
      <c r="D31" s="25"/>
      <c r="E31" s="46"/>
      <c r="F31" s="20"/>
      <c r="G31" s="21"/>
      <c r="H31" s="23"/>
      <c r="I31" s="23"/>
      <c r="J31" s="20"/>
    </row>
    <row r="32" spans="1:10" x14ac:dyDescent="0.25">
      <c r="A32" s="25"/>
      <c r="B32" s="25"/>
      <c r="C32" s="25"/>
      <c r="D32" s="25"/>
      <c r="E32" s="46"/>
      <c r="F32" s="20"/>
      <c r="G32" s="21"/>
      <c r="H32" s="23"/>
      <c r="I32" s="23"/>
      <c r="J32" s="20"/>
    </row>
    <row r="33" spans="1:10" x14ac:dyDescent="0.25">
      <c r="A33" s="25"/>
      <c r="B33" s="25"/>
      <c r="C33" s="25"/>
      <c r="D33" s="25"/>
      <c r="E33" s="46"/>
      <c r="F33" s="20"/>
      <c r="G33" s="21"/>
      <c r="H33" s="23"/>
      <c r="I33" s="23"/>
      <c r="J33" s="20"/>
    </row>
    <row r="34" spans="1:10" x14ac:dyDescent="0.25">
      <c r="A34" s="25"/>
      <c r="B34" s="25"/>
      <c r="C34" s="25"/>
      <c r="D34" s="25"/>
      <c r="E34" s="46"/>
      <c r="F34" s="20"/>
      <c r="G34" s="21"/>
      <c r="H34" s="23"/>
      <c r="I34" s="23"/>
      <c r="J34" s="20"/>
    </row>
    <row r="35" spans="1:10" ht="16.5" thickBot="1" x14ac:dyDescent="0.3">
      <c r="A35" s="25"/>
      <c r="B35" s="25"/>
      <c r="C35" s="25"/>
      <c r="D35" s="25"/>
      <c r="E35" s="26"/>
      <c r="F35" s="34"/>
      <c r="G35" s="21"/>
      <c r="H35" s="23"/>
      <c r="I35" s="23"/>
      <c r="J35" s="44"/>
    </row>
    <row r="36" spans="1:10" x14ac:dyDescent="0.25">
      <c r="A36" s="35"/>
      <c r="B36" s="35"/>
      <c r="C36" s="35"/>
      <c r="D36" s="35"/>
      <c r="E36" s="35"/>
    </row>
    <row r="37" spans="1:10" ht="16.5" thickBot="1" x14ac:dyDescent="0.3">
      <c r="A37" s="35"/>
      <c r="B37" s="35"/>
      <c r="C37" s="35"/>
      <c r="D37" s="1"/>
      <c r="E37" s="1"/>
      <c r="J37" s="47"/>
    </row>
    <row r="38" spans="1:10" ht="24" thickBot="1" x14ac:dyDescent="0.3">
      <c r="A38" s="35"/>
      <c r="B38" s="35"/>
      <c r="C38" s="35"/>
      <c r="D38" s="35"/>
      <c r="E38" s="35"/>
      <c r="F38" s="35"/>
      <c r="G38" s="208" t="s">
        <v>274</v>
      </c>
      <c r="H38" s="250"/>
      <c r="I38" s="250"/>
      <c r="J38" s="251"/>
    </row>
    <row r="39" spans="1:10" ht="47.25" x14ac:dyDescent="0.25">
      <c r="A39" s="213" t="s">
        <v>25</v>
      </c>
      <c r="B39" s="214"/>
      <c r="C39" s="214"/>
      <c r="D39" s="214"/>
      <c r="E39" s="214"/>
      <c r="F39" s="142" t="s">
        <v>4</v>
      </c>
      <c r="G39" s="13" t="s">
        <v>22</v>
      </c>
      <c r="H39" s="16" t="s">
        <v>23</v>
      </c>
      <c r="I39" s="41" t="s">
        <v>24</v>
      </c>
      <c r="J39" s="15" t="s">
        <v>9</v>
      </c>
    </row>
    <row r="40" spans="1:10" s="17" customFormat="1" x14ac:dyDescent="0.25">
      <c r="A40" s="18" t="s">
        <v>11</v>
      </c>
      <c r="B40" s="18" t="s">
        <v>12</v>
      </c>
      <c r="C40" s="19" t="s">
        <v>13</v>
      </c>
      <c r="D40" s="18" t="s">
        <v>14</v>
      </c>
      <c r="E40" s="19" t="s">
        <v>61</v>
      </c>
      <c r="F40" s="20"/>
      <c r="G40" s="21"/>
      <c r="H40" s="23"/>
      <c r="I40" s="23"/>
      <c r="J40" s="20"/>
    </row>
    <row r="41" spans="1:10" x14ac:dyDescent="0.25">
      <c r="A41" s="25" t="s">
        <v>117</v>
      </c>
      <c r="B41" s="25" t="s">
        <v>145</v>
      </c>
      <c r="C41" s="26" t="s">
        <v>130</v>
      </c>
      <c r="D41" s="25" t="s">
        <v>146</v>
      </c>
      <c r="E41" s="26"/>
      <c r="F41" s="20"/>
      <c r="G41" s="21"/>
      <c r="H41" s="23"/>
      <c r="I41" s="23"/>
      <c r="J41" s="20"/>
    </row>
    <row r="42" spans="1:10" x14ac:dyDescent="0.25">
      <c r="A42" s="25" t="s">
        <v>194</v>
      </c>
      <c r="B42" s="25" t="s">
        <v>195</v>
      </c>
      <c r="C42" s="26" t="s">
        <v>196</v>
      </c>
      <c r="D42" s="25" t="s">
        <v>198</v>
      </c>
      <c r="E42" s="26"/>
      <c r="F42" s="20"/>
      <c r="G42" s="21"/>
      <c r="H42" s="23"/>
      <c r="I42" s="23"/>
      <c r="J42" s="20"/>
    </row>
    <row r="43" spans="1:10" x14ac:dyDescent="0.25">
      <c r="A43" s="25" t="s">
        <v>124</v>
      </c>
      <c r="B43" s="25" t="s">
        <v>231</v>
      </c>
      <c r="C43" s="25" t="s">
        <v>232</v>
      </c>
      <c r="D43" s="25" t="s">
        <v>233</v>
      </c>
      <c r="E43" s="26"/>
      <c r="F43" s="20"/>
      <c r="G43" s="21"/>
      <c r="H43" s="23"/>
      <c r="I43" s="23"/>
      <c r="J43" s="20"/>
    </row>
    <row r="44" spans="1:10" x14ac:dyDescent="0.25">
      <c r="A44" s="25" t="s">
        <v>242</v>
      </c>
      <c r="B44" s="25" t="s">
        <v>243</v>
      </c>
      <c r="C44" s="26" t="s">
        <v>136</v>
      </c>
      <c r="D44" s="25" t="s">
        <v>244</v>
      </c>
      <c r="E44" s="26"/>
      <c r="F44" s="20"/>
      <c r="G44" s="21"/>
      <c r="H44" s="23"/>
      <c r="I44" s="23"/>
      <c r="J44" s="20"/>
    </row>
    <row r="45" spans="1:10" x14ac:dyDescent="0.25">
      <c r="A45" s="25" t="s">
        <v>157</v>
      </c>
      <c r="B45" s="25" t="s">
        <v>158</v>
      </c>
      <c r="C45" s="25" t="s">
        <v>140</v>
      </c>
      <c r="D45" s="39" t="s">
        <v>159</v>
      </c>
      <c r="E45" s="26"/>
      <c r="F45" s="20"/>
      <c r="G45" s="21"/>
      <c r="H45" s="23"/>
      <c r="I45" s="23"/>
      <c r="J45" s="20"/>
    </row>
    <row r="46" spans="1:10" x14ac:dyDescent="0.25">
      <c r="A46" s="25" t="s">
        <v>411</v>
      </c>
      <c r="B46" s="25" t="s">
        <v>412</v>
      </c>
      <c r="C46" s="25" t="s">
        <v>413</v>
      </c>
      <c r="D46" s="35" t="s">
        <v>414</v>
      </c>
      <c r="E46" s="26"/>
      <c r="F46" s="20"/>
      <c r="G46" s="21"/>
      <c r="H46" s="23"/>
      <c r="I46" s="23"/>
      <c r="J46" s="20"/>
    </row>
    <row r="47" spans="1:10" x14ac:dyDescent="0.25">
      <c r="A47" s="25" t="s">
        <v>421</v>
      </c>
      <c r="B47" s="25" t="s">
        <v>420</v>
      </c>
      <c r="C47" s="25" t="s">
        <v>422</v>
      </c>
      <c r="D47" s="39" t="s">
        <v>423</v>
      </c>
      <c r="E47" s="26"/>
      <c r="F47" s="20"/>
      <c r="G47" s="21"/>
      <c r="H47" s="23"/>
      <c r="I47" s="23"/>
      <c r="J47" s="20"/>
    </row>
    <row r="48" spans="1:10" ht="16.5" thickBot="1" x14ac:dyDescent="0.3">
      <c r="A48" s="25" t="s">
        <v>157</v>
      </c>
      <c r="B48" s="25" t="s">
        <v>261</v>
      </c>
      <c r="C48" s="25" t="s">
        <v>262</v>
      </c>
      <c r="D48" s="25" t="s">
        <v>428</v>
      </c>
      <c r="E48" s="4"/>
      <c r="F48" s="34"/>
      <c r="G48" s="21"/>
      <c r="H48" s="23"/>
      <c r="I48" s="23"/>
      <c r="J48" s="34"/>
    </row>
    <row r="49" spans="1:10" x14ac:dyDescent="0.25">
      <c r="A49" s="35"/>
      <c r="B49" s="35"/>
      <c r="C49" s="35"/>
      <c r="D49" s="1"/>
      <c r="E49" s="1"/>
    </row>
    <row r="50" spans="1:10" ht="16.5" thickBot="1" x14ac:dyDescent="0.3">
      <c r="A50" s="35"/>
      <c r="B50" s="35"/>
      <c r="C50" s="35"/>
      <c r="D50" s="1"/>
      <c r="E50" s="1"/>
      <c r="J50" s="47"/>
    </row>
    <row r="51" spans="1:10" ht="24" thickBot="1" x14ac:dyDescent="0.3">
      <c r="A51" s="35"/>
      <c r="B51" s="35"/>
      <c r="G51" s="208" t="s">
        <v>274</v>
      </c>
      <c r="H51" s="250"/>
      <c r="I51" s="250"/>
      <c r="J51" s="251"/>
    </row>
    <row r="52" spans="1:10" ht="47.25" x14ac:dyDescent="0.25">
      <c r="A52" s="215" t="s">
        <v>26</v>
      </c>
      <c r="B52" s="216"/>
      <c r="C52" s="216"/>
      <c r="D52" s="216"/>
      <c r="E52" s="216"/>
      <c r="F52" s="142" t="s">
        <v>4</v>
      </c>
      <c r="G52" s="13" t="s">
        <v>22</v>
      </c>
      <c r="H52" s="16" t="s">
        <v>23</v>
      </c>
      <c r="I52" s="41" t="s">
        <v>24</v>
      </c>
      <c r="J52" s="12" t="s">
        <v>9</v>
      </c>
    </row>
    <row r="53" spans="1:10" s="17" customFormat="1" x14ac:dyDescent="0.25">
      <c r="A53" s="18" t="s">
        <v>11</v>
      </c>
      <c r="B53" s="18" t="s">
        <v>12</v>
      </c>
      <c r="C53" s="19" t="s">
        <v>13</v>
      </c>
      <c r="D53" s="18" t="s">
        <v>14</v>
      </c>
      <c r="E53" s="19" t="s">
        <v>61</v>
      </c>
      <c r="F53" s="48"/>
      <c r="G53" s="21"/>
      <c r="H53" s="23"/>
      <c r="I53" s="23"/>
      <c r="J53" s="20"/>
    </row>
    <row r="54" spans="1:10" x14ac:dyDescent="0.25">
      <c r="A54" s="25" t="s">
        <v>164</v>
      </c>
      <c r="B54" s="25" t="s">
        <v>165</v>
      </c>
      <c r="C54" s="26" t="s">
        <v>166</v>
      </c>
      <c r="D54" s="25" t="s">
        <v>167</v>
      </c>
      <c r="E54" s="26"/>
      <c r="F54" s="49"/>
      <c r="G54" s="21"/>
      <c r="H54" s="23"/>
      <c r="I54" s="23"/>
      <c r="J54" s="20"/>
    </row>
    <row r="55" spans="1:10" x14ac:dyDescent="0.25">
      <c r="A55" s="25" t="s">
        <v>182</v>
      </c>
      <c r="B55" s="25" t="s">
        <v>183</v>
      </c>
      <c r="C55" s="26" t="s">
        <v>140</v>
      </c>
      <c r="D55" s="25" t="s">
        <v>184</v>
      </c>
      <c r="E55" s="26"/>
      <c r="F55" s="49"/>
      <c r="G55" s="21"/>
      <c r="H55" s="23"/>
      <c r="I55" s="23"/>
      <c r="J55" s="20"/>
    </row>
    <row r="56" spans="1:10" x14ac:dyDescent="0.25">
      <c r="A56" s="25" t="s">
        <v>194</v>
      </c>
      <c r="B56" s="25" t="s">
        <v>195</v>
      </c>
      <c r="C56" s="26" t="s">
        <v>196</v>
      </c>
      <c r="D56" s="25" t="s">
        <v>197</v>
      </c>
      <c r="E56" s="26"/>
      <c r="F56" s="49"/>
      <c r="G56" s="21"/>
      <c r="H56" s="23"/>
      <c r="I56" s="23"/>
      <c r="J56" s="20"/>
    </row>
    <row r="57" spans="1:10" x14ac:dyDescent="0.25">
      <c r="A57" s="25" t="s">
        <v>117</v>
      </c>
      <c r="B57" s="25" t="s">
        <v>145</v>
      </c>
      <c r="C57" s="26" t="s">
        <v>130</v>
      </c>
      <c r="D57" s="25" t="s">
        <v>230</v>
      </c>
      <c r="E57" s="26"/>
      <c r="F57" s="49"/>
      <c r="G57" s="21"/>
      <c r="H57" s="23"/>
      <c r="I57" s="23"/>
      <c r="J57" s="20"/>
    </row>
    <row r="58" spans="1:10" x14ac:dyDescent="0.25">
      <c r="A58" s="25" t="s">
        <v>292</v>
      </c>
      <c r="B58" s="25" t="s">
        <v>293</v>
      </c>
      <c r="C58" s="26" t="s">
        <v>252</v>
      </c>
      <c r="D58" s="25" t="s">
        <v>294</v>
      </c>
      <c r="E58" s="26"/>
      <c r="F58" s="49"/>
      <c r="G58" s="21"/>
      <c r="H58" s="23"/>
      <c r="I58" s="23"/>
      <c r="J58" s="20"/>
    </row>
    <row r="59" spans="1:10" x14ac:dyDescent="0.25">
      <c r="A59" s="25" t="s">
        <v>292</v>
      </c>
      <c r="B59" s="25" t="s">
        <v>293</v>
      </c>
      <c r="C59" s="25" t="s">
        <v>252</v>
      </c>
      <c r="D59" s="25" t="s">
        <v>322</v>
      </c>
      <c r="E59" s="26"/>
      <c r="F59" s="49"/>
      <c r="G59" s="21"/>
      <c r="H59" s="23"/>
      <c r="I59" s="23"/>
      <c r="J59" s="20"/>
    </row>
    <row r="60" spans="1:10" x14ac:dyDescent="0.25">
      <c r="A60" s="25" t="s">
        <v>157</v>
      </c>
      <c r="B60" s="25" t="s">
        <v>261</v>
      </c>
      <c r="C60" s="25" t="s">
        <v>262</v>
      </c>
      <c r="D60" s="25" t="s">
        <v>378</v>
      </c>
      <c r="E60" s="26"/>
      <c r="F60" s="49"/>
      <c r="G60" s="21"/>
      <c r="H60" s="23"/>
      <c r="I60" s="23"/>
      <c r="J60" s="20"/>
    </row>
    <row r="61" spans="1:10" x14ac:dyDescent="0.25">
      <c r="A61" s="25" t="s">
        <v>407</v>
      </c>
      <c r="B61" s="25" t="s">
        <v>408</v>
      </c>
      <c r="C61" s="25" t="s">
        <v>409</v>
      </c>
      <c r="D61" s="25" t="s">
        <v>410</v>
      </c>
      <c r="E61" s="26"/>
      <c r="F61" s="49"/>
      <c r="G61" s="21"/>
      <c r="H61" s="23"/>
      <c r="I61" s="23"/>
      <c r="J61" s="20"/>
    </row>
    <row r="62" spans="1:10" ht="16.5" thickBot="1" x14ac:dyDescent="0.3">
      <c r="A62" s="25"/>
      <c r="B62" s="25"/>
      <c r="C62" s="25"/>
      <c r="D62" s="25"/>
      <c r="E62" s="26"/>
      <c r="F62" s="50"/>
      <c r="G62" s="21"/>
      <c r="H62" s="23"/>
      <c r="I62" s="23"/>
      <c r="J62" s="51"/>
    </row>
    <row r="64" spans="1:10" ht="16.5" thickBot="1" x14ac:dyDescent="0.3">
      <c r="A64" s="35"/>
      <c r="B64" s="35"/>
      <c r="C64" s="35"/>
      <c r="D64" s="1"/>
      <c r="E64" s="1"/>
    </row>
    <row r="65" spans="1:10" ht="24" thickBot="1" x14ac:dyDescent="0.3">
      <c r="G65" s="208" t="s">
        <v>274</v>
      </c>
      <c r="H65" s="250"/>
      <c r="I65" s="250"/>
      <c r="J65" s="251"/>
    </row>
    <row r="66" spans="1:10" ht="47.25" x14ac:dyDescent="0.25">
      <c r="A66" s="213" t="s">
        <v>65</v>
      </c>
      <c r="B66" s="214"/>
      <c r="C66" s="214"/>
      <c r="D66" s="214"/>
      <c r="E66" s="214"/>
      <c r="F66" s="142" t="s">
        <v>4</v>
      </c>
      <c r="G66" s="13" t="s">
        <v>22</v>
      </c>
      <c r="H66" s="16" t="s">
        <v>23</v>
      </c>
      <c r="I66" s="41" t="s">
        <v>24</v>
      </c>
      <c r="J66" s="12" t="s">
        <v>9</v>
      </c>
    </row>
    <row r="67" spans="1:10" s="40" customFormat="1" x14ac:dyDescent="0.25">
      <c r="A67" s="18" t="s">
        <v>11</v>
      </c>
      <c r="B67" s="18" t="s">
        <v>12</v>
      </c>
      <c r="C67" s="19" t="s">
        <v>13</v>
      </c>
      <c r="D67" s="18" t="s">
        <v>14</v>
      </c>
      <c r="E67" s="19" t="s">
        <v>61</v>
      </c>
      <c r="F67" s="20"/>
      <c r="G67" s="21"/>
      <c r="H67" s="23"/>
      <c r="I67" s="23"/>
      <c r="J67" s="20"/>
    </row>
    <row r="68" spans="1:10" x14ac:dyDescent="0.25">
      <c r="A68" s="25" t="s">
        <v>128</v>
      </c>
      <c r="B68" s="25" t="s">
        <v>129</v>
      </c>
      <c r="C68" s="26" t="s">
        <v>130</v>
      </c>
      <c r="D68" s="25" t="s">
        <v>131</v>
      </c>
      <c r="E68" s="26"/>
      <c r="F68" s="20"/>
      <c r="G68" s="21"/>
      <c r="H68" s="23"/>
      <c r="I68" s="23"/>
      <c r="J68" s="20"/>
    </row>
    <row r="69" spans="1:10" x14ac:dyDescent="0.25">
      <c r="A69" s="25" t="s">
        <v>134</v>
      </c>
      <c r="B69" s="25" t="s">
        <v>135</v>
      </c>
      <c r="C69" s="26" t="s">
        <v>136</v>
      </c>
      <c r="D69" s="25" t="s">
        <v>137</v>
      </c>
      <c r="E69" s="26"/>
      <c r="F69" s="20"/>
      <c r="G69" s="21"/>
      <c r="H69" s="23"/>
      <c r="I69" s="23"/>
      <c r="J69" s="20"/>
    </row>
    <row r="70" spans="1:10" x14ac:dyDescent="0.25">
      <c r="A70" s="26" t="s">
        <v>382</v>
      </c>
      <c r="B70" s="25" t="s">
        <v>384</v>
      </c>
      <c r="C70" s="25" t="s">
        <v>385</v>
      </c>
      <c r="D70" s="25" t="s">
        <v>386</v>
      </c>
      <c r="E70" s="26"/>
      <c r="F70" s="20"/>
      <c r="G70" s="21"/>
      <c r="H70" s="23"/>
      <c r="I70" s="23"/>
      <c r="J70" s="20"/>
    </row>
    <row r="71" spans="1:10" x14ac:dyDescent="0.25">
      <c r="A71" s="26" t="s">
        <v>383</v>
      </c>
      <c r="B71" s="25" t="s">
        <v>384</v>
      </c>
      <c r="C71" s="25" t="s">
        <v>385</v>
      </c>
      <c r="D71" s="25" t="s">
        <v>387</v>
      </c>
      <c r="E71" s="26"/>
      <c r="F71" s="20"/>
      <c r="G71" s="21"/>
      <c r="H71" s="23"/>
      <c r="I71" s="23"/>
      <c r="J71" s="20"/>
    </row>
    <row r="72" spans="1:10" ht="16.5" thickBot="1" x14ac:dyDescent="0.3">
      <c r="A72" s="25"/>
      <c r="B72" s="25"/>
      <c r="C72" s="25"/>
      <c r="D72" s="25"/>
      <c r="E72" s="26"/>
      <c r="F72" s="34"/>
      <c r="G72" s="21"/>
      <c r="H72" s="23"/>
      <c r="I72" s="23"/>
      <c r="J72" s="34"/>
    </row>
    <row r="73" spans="1:10" x14ac:dyDescent="0.25">
      <c r="A73" s="35"/>
      <c r="B73" s="35"/>
      <c r="C73" s="35"/>
      <c r="D73" s="35"/>
      <c r="E73" s="35"/>
    </row>
    <row r="74" spans="1:10" ht="16.5" thickBot="1" x14ac:dyDescent="0.3">
      <c r="A74" s="35"/>
      <c r="B74" s="35"/>
      <c r="C74" s="35"/>
      <c r="D74" s="35"/>
      <c r="E74" s="35"/>
    </row>
    <row r="75" spans="1:10" ht="24" thickBot="1" x14ac:dyDescent="0.3">
      <c r="G75" s="208" t="s">
        <v>67</v>
      </c>
      <c r="H75" s="209"/>
      <c r="I75" s="209"/>
      <c r="J75" s="252"/>
    </row>
    <row r="76" spans="1:10" ht="47.25" x14ac:dyDescent="0.25">
      <c r="A76" s="213" t="s">
        <v>66</v>
      </c>
      <c r="B76" s="214"/>
      <c r="C76" s="214"/>
      <c r="D76" s="214"/>
      <c r="E76" s="217"/>
      <c r="F76" s="142" t="s">
        <v>4</v>
      </c>
      <c r="G76" s="13" t="s">
        <v>22</v>
      </c>
      <c r="H76" s="16" t="s">
        <v>23</v>
      </c>
      <c r="I76" s="41" t="s">
        <v>24</v>
      </c>
      <c r="J76" s="12" t="s">
        <v>9</v>
      </c>
    </row>
    <row r="77" spans="1:10" s="40" customFormat="1" x14ac:dyDescent="0.25">
      <c r="A77" s="18" t="s">
        <v>11</v>
      </c>
      <c r="B77" s="18" t="s">
        <v>12</v>
      </c>
      <c r="C77" s="18" t="s">
        <v>13</v>
      </c>
      <c r="D77" s="18" t="s">
        <v>14</v>
      </c>
      <c r="E77" s="19" t="s">
        <v>61</v>
      </c>
      <c r="F77" s="20"/>
      <c r="G77" s="21"/>
      <c r="H77" s="23"/>
      <c r="I77" s="23"/>
      <c r="J77" s="20"/>
    </row>
    <row r="78" spans="1:10" x14ac:dyDescent="0.25">
      <c r="A78" s="25" t="s">
        <v>172</v>
      </c>
      <c r="B78" s="25" t="s">
        <v>135</v>
      </c>
      <c r="C78" s="26" t="s">
        <v>136</v>
      </c>
      <c r="D78" s="25" t="s">
        <v>173</v>
      </c>
      <c r="E78" s="26"/>
      <c r="F78" s="20"/>
      <c r="G78" s="21"/>
      <c r="H78" s="23"/>
      <c r="I78" s="23"/>
      <c r="J78" s="20"/>
    </row>
    <row r="79" spans="1:10" x14ac:dyDescent="0.25">
      <c r="A79" s="25" t="s">
        <v>205</v>
      </c>
      <c r="B79" s="25" t="s">
        <v>206</v>
      </c>
      <c r="C79" s="26" t="s">
        <v>207</v>
      </c>
      <c r="D79" s="25" t="s">
        <v>208</v>
      </c>
      <c r="E79" s="26"/>
      <c r="F79" s="20"/>
      <c r="G79" s="21"/>
      <c r="H79" s="23"/>
      <c r="I79" s="23"/>
      <c r="J79" s="20"/>
    </row>
    <row r="80" spans="1:10" x14ac:dyDescent="0.25">
      <c r="A80" s="25" t="s">
        <v>306</v>
      </c>
      <c r="B80" s="25" t="s">
        <v>307</v>
      </c>
      <c r="C80" s="25" t="s">
        <v>308</v>
      </c>
      <c r="D80" s="2" t="s">
        <v>309</v>
      </c>
      <c r="E80" s="26"/>
      <c r="F80" s="20"/>
      <c r="G80" s="21"/>
      <c r="H80" s="23"/>
      <c r="I80" s="23"/>
      <c r="J80" s="20"/>
    </row>
    <row r="81" spans="1:10" x14ac:dyDescent="0.25">
      <c r="A81" s="25" t="s">
        <v>334</v>
      </c>
      <c r="B81" s="25" t="s">
        <v>335</v>
      </c>
      <c r="C81" s="25" t="s">
        <v>336</v>
      </c>
      <c r="D81" s="25" t="s">
        <v>337</v>
      </c>
      <c r="E81" s="26"/>
      <c r="F81" s="20"/>
      <c r="G81" s="21"/>
      <c r="H81" s="23"/>
      <c r="I81" s="23"/>
      <c r="J81" s="20"/>
    </row>
    <row r="82" spans="1:10" x14ac:dyDescent="0.25">
      <c r="A82" s="28" t="s">
        <v>154</v>
      </c>
      <c r="B82" s="28" t="s">
        <v>395</v>
      </c>
      <c r="C82" s="28" t="s">
        <v>394</v>
      </c>
      <c r="D82" s="28" t="s">
        <v>393</v>
      </c>
      <c r="E82" s="29"/>
      <c r="F82" s="153"/>
      <c r="G82" s="154"/>
      <c r="H82" s="30"/>
      <c r="I82" s="30"/>
      <c r="J82" s="153"/>
    </row>
    <row r="83" spans="1:10" x14ac:dyDescent="0.25">
      <c r="A83" s="25" t="s">
        <v>151</v>
      </c>
      <c r="B83" s="25" t="s">
        <v>152</v>
      </c>
      <c r="C83" s="25" t="s">
        <v>140</v>
      </c>
      <c r="D83" s="25" t="s">
        <v>153</v>
      </c>
      <c r="E83" s="23"/>
      <c r="F83" s="155"/>
      <c r="G83" s="22"/>
      <c r="H83" s="22"/>
      <c r="I83" s="22"/>
      <c r="J83" s="155"/>
    </row>
  </sheetData>
  <protectedRanges>
    <protectedRange algorithmName="SHA-512" hashValue="Apnk9LEbYxRpSZcjU97H6doUg/5csDURqMcDtbiOpYdX3f6l5Yvzsxaqv13NMtippi1Z0/Pw9Etvtktb0idoXQ==" saltValue="0XBid9/n7HrDOp1hu6OxVA==" spinCount="100000" sqref="A69:D69" name="Range1_1"/>
    <protectedRange algorithmName="SHA-512" hashValue="Apnk9LEbYxRpSZcjU97H6doUg/5csDURqMcDtbiOpYdX3f6l5Yvzsxaqv13NMtippi1Z0/Pw9Etvtktb0idoXQ==" saltValue="0XBid9/n7HrDOp1hu6OxVA==" spinCount="100000" sqref="A41:D41" name="Range1_2"/>
    <protectedRange algorithmName="SHA-512" hashValue="NAZD3qgxdrlzabacLBE6e7h5ZmXY7wxINVLTXmDWPfUES+YR2V1HNj/E15OhYFiJLVmWPKJ0egYjXUfTOKONZg==" saltValue="Ncxfyc7xk9aUc4+aZopcog==" spinCount="100000" sqref="A83:D83" name="Range1_3"/>
    <protectedRange algorithmName="SHA-512" hashValue="NAZD3qgxdrlzabacLBE6e7h5ZmXY7wxINVLTXmDWPfUES+YR2V1HNj/E15OhYFiJLVmWPKJ0egYjXUfTOKONZg==" saltValue="Ncxfyc7xk9aUc4+aZopcog==" spinCount="100000" sqref="A78:B78 D78" name="Range1_5"/>
    <protectedRange algorithmName="SHA-512" hashValue="Apnk9LEbYxRpSZcjU97H6doUg/5csDURqMcDtbiOpYdX3f6l5Yvzsxaqv13NMtippi1Z0/Pw9Etvtktb0idoXQ==" saltValue="0XBid9/n7HrDOp1hu6OxVA==" spinCount="100000" sqref="C78" name="Range1_1_1"/>
    <protectedRange algorithmName="SHA-512" hashValue="Bl55MZj0cAqUqTsmKqKQ8GjYk3z4r6sHC6GjzmBjr6bDBl+Gt4qfajFFbigrPAXyjSmBZ+XipVR00qWHQUUL2w==" saltValue="vFo3gsO1ur+Yqg/JT+qeQg==" spinCount="100000" sqref="A79:D79" name="Range1_8"/>
    <protectedRange algorithmName="SHA-512" hashValue="NAZD3qgxdrlzabacLBE6e7h5ZmXY7wxINVLTXmDWPfUES+YR2V1HNj/E15OhYFiJLVmWPKJ0egYjXUfTOKONZg==" saltValue="Ncxfyc7xk9aUc4+aZopcog==" spinCount="100000" sqref="A43:D43" name="Range1_10"/>
    <protectedRange algorithmName="SHA-512" hashValue="NAZD3qgxdrlzabacLBE6e7h5ZmXY7wxINVLTXmDWPfUES+YR2V1HNj/E15OhYFiJLVmWPKJ0egYjXUfTOKONZg==" saltValue="Ncxfyc7xk9aUc4+aZopcog==" spinCount="100000" sqref="A44:B44 D44" name="Range1_11"/>
    <protectedRange algorithmName="SHA-512" hashValue="Apnk9LEbYxRpSZcjU97H6doUg/5csDURqMcDtbiOpYdX3f6l5Yvzsxaqv13NMtippi1Z0/Pw9Etvtktb0idoXQ==" saltValue="0XBid9/n7HrDOp1hu6OxVA==" spinCount="100000" sqref="C44" name="Range1_1_1_1"/>
    <protectedRange algorithmName="SHA-512" hashValue="Apnk9LEbYxRpSZcjU97H6doUg/5csDURqMcDtbiOpYdX3f6l5Yvzsxaqv13NMtippi1Z0/Pw9Etvtktb0idoXQ==" saltValue="0XBid9/n7HrDOp1hu6OxVA==" spinCount="100000" sqref="C8 C28" name="Range1_1_1_2"/>
    <protectedRange algorithmName="SHA-512" hashValue="NAZD3qgxdrlzabacLBE6e7h5ZmXY7wxINVLTXmDWPfUES+YR2V1HNj/E15OhYFiJLVmWPKJ0egYjXUfTOKONZg==" saltValue="Ncxfyc7xk9aUc4+aZopcog==" spinCount="100000" sqref="A29:D29" name="Range1"/>
    <protectedRange algorithmName="SHA-512" hashValue="NAZD3qgxdrlzabacLBE6e7h5ZmXY7wxINVLTXmDWPfUES+YR2V1HNj/E15OhYFiJLVmWPKJ0egYjXUfTOKONZg==" saltValue="Ncxfyc7xk9aUc4+aZopcog==" spinCount="100000" sqref="A80:D80" name="Range1_6"/>
    <protectedRange algorithmName="SHA-512" hashValue="NAZD3qgxdrlzabacLBE6e7h5ZmXY7wxINVLTXmDWPfUES+YR2V1HNj/E15OhYFiJLVmWPKJ0egYjXUfTOKONZg==" saltValue="Ncxfyc7xk9aUc4+aZopcog==" spinCount="100000" sqref="A30:D30" name="Range1_12"/>
    <protectedRange algorithmName="SHA-512" hashValue="Apnk9LEbYxRpSZcjU97H6doUg/5csDURqMcDtbiOpYdX3f6l5Yvzsxaqv13NMtippi1Z0/Pw9Etvtktb0idoXQ==" saltValue="0XBid9/n7HrDOp1hu6OxVA==" spinCount="100000" sqref="A70:D71" name="Range1_13"/>
    <protectedRange algorithmName="SHA-512" hashValue="Apnk9LEbYxRpSZcjU97H6doUg/5csDURqMcDtbiOpYdX3f6l5Yvzsxaqv13NMtippi1Z0/Pw9Etvtktb0idoXQ==" saltValue="0XBid9/n7HrDOp1hu6OxVA==" spinCount="100000" sqref="A61:D62" name="Range1_5_1"/>
    <protectedRange algorithmName="SHA-512" hashValue="Apnk9LEbYxRpSZcjU97H6doUg/5csDURqMcDtbiOpYdX3f6l5Yvzsxaqv13NMtippi1Z0/Pw9Etvtktb0idoXQ==" saltValue="0XBid9/n7HrDOp1hu6OxVA==" spinCount="100000" sqref="A46:D46" name="Range1_5_1_1"/>
    <protectedRange algorithmName="SHA-512" hashValue="Apnk9LEbYxRpSZcjU97H6doUg/5csDURqMcDtbiOpYdX3f6l5Yvzsxaqv13NMtippi1Z0/Pw9Etvtktb0idoXQ==" saltValue="0XBid9/n7HrDOp1hu6OxVA==" spinCount="100000" sqref="A48:D48" name="Range1_5_1_2"/>
  </protectedRanges>
  <mergeCells count="13">
    <mergeCell ref="A76:E76"/>
    <mergeCell ref="A66:E66"/>
    <mergeCell ref="G65:J65"/>
    <mergeCell ref="A39:E39"/>
    <mergeCell ref="A3:D3"/>
    <mergeCell ref="A6:E6"/>
    <mergeCell ref="A52:E52"/>
    <mergeCell ref="A25:E25"/>
    <mergeCell ref="G75:J75"/>
    <mergeCell ref="G38:J38"/>
    <mergeCell ref="G51:J51"/>
    <mergeCell ref="G5:J5"/>
    <mergeCell ref="G24:J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82"/>
  <sheetViews>
    <sheetView zoomScale="60" zoomScaleNormal="60" workbookViewId="0">
      <selection activeCell="H18" sqref="H18"/>
    </sheetView>
  </sheetViews>
  <sheetFormatPr defaultRowHeight="15.75" x14ac:dyDescent="0.25"/>
  <cols>
    <col min="1" max="1" width="14.125" bestFit="1" customWidth="1"/>
    <col min="4" max="4" width="14.5" customWidth="1"/>
    <col min="13" max="14" width="9.625" bestFit="1" customWidth="1"/>
    <col min="15" max="15" width="10.375" bestFit="1" customWidth="1"/>
    <col min="16" max="16" width="11.125" bestFit="1" customWidth="1"/>
    <col min="17" max="17" width="9.625" bestFit="1" customWidth="1"/>
    <col min="18" max="18" width="10.375" bestFit="1" customWidth="1"/>
    <col min="19" max="19" width="11.125" bestFit="1" customWidth="1"/>
    <col min="20" max="20" width="10.125" bestFit="1" customWidth="1"/>
    <col min="21" max="21" width="11" bestFit="1" customWidth="1"/>
    <col min="22" max="22" width="10" bestFit="1" customWidth="1"/>
    <col min="42" max="43" width="6.875" customWidth="1"/>
    <col min="44" max="44" width="6.5" customWidth="1"/>
    <col min="45" max="45" width="6.875" customWidth="1"/>
  </cols>
  <sheetData>
    <row r="1" spans="1:45" ht="42" customHeight="1" x14ac:dyDescent="0.25"/>
    <row r="2" spans="1:45" ht="47.25" customHeight="1" x14ac:dyDescent="0.25">
      <c r="A2" s="253" t="s">
        <v>104</v>
      </c>
      <c r="B2" s="254"/>
      <c r="C2" s="254"/>
      <c r="D2" s="254"/>
      <c r="E2" s="255"/>
      <c r="F2" s="132" t="s">
        <v>68</v>
      </c>
      <c r="G2" s="132" t="s">
        <v>69</v>
      </c>
      <c r="H2" s="132" t="s">
        <v>70</v>
      </c>
      <c r="I2" s="132" t="s">
        <v>71</v>
      </c>
      <c r="J2" s="132" t="s">
        <v>72</v>
      </c>
      <c r="K2" s="132" t="s">
        <v>73</v>
      </c>
      <c r="L2" s="132" t="s">
        <v>74</v>
      </c>
      <c r="M2" s="132" t="s">
        <v>75</v>
      </c>
      <c r="N2" s="133" t="s">
        <v>76</v>
      </c>
      <c r="O2" s="133" t="s">
        <v>77</v>
      </c>
      <c r="P2" s="133" t="s">
        <v>78</v>
      </c>
      <c r="Q2" s="133" t="s">
        <v>79</v>
      </c>
      <c r="R2" s="133" t="s">
        <v>80</v>
      </c>
      <c r="S2" s="133" t="s">
        <v>81</v>
      </c>
      <c r="T2" s="133" t="s">
        <v>82</v>
      </c>
      <c r="U2" s="133" t="s">
        <v>83</v>
      </c>
      <c r="V2" s="133" t="s">
        <v>84</v>
      </c>
      <c r="W2" s="134" t="s">
        <v>85</v>
      </c>
      <c r="X2" s="134" t="s">
        <v>86</v>
      </c>
      <c r="Y2" s="134" t="s">
        <v>87</v>
      </c>
      <c r="Z2" s="134" t="s">
        <v>88</v>
      </c>
      <c r="AA2" s="134" t="s">
        <v>89</v>
      </c>
      <c r="AB2" s="134" t="s">
        <v>90</v>
      </c>
      <c r="AC2" s="134" t="s">
        <v>91</v>
      </c>
      <c r="AD2" s="135" t="s">
        <v>92</v>
      </c>
      <c r="AE2" s="135" t="s">
        <v>93</v>
      </c>
      <c r="AF2" s="135" t="s">
        <v>94</v>
      </c>
      <c r="AG2" s="135" t="s">
        <v>95</v>
      </c>
      <c r="AH2" s="135" t="s">
        <v>96</v>
      </c>
      <c r="AI2" s="135" t="s">
        <v>97</v>
      </c>
      <c r="AJ2" s="135" t="s">
        <v>98</v>
      </c>
      <c r="AK2" s="135" t="s">
        <v>99</v>
      </c>
      <c r="AL2" s="135" t="s">
        <v>100</v>
      </c>
      <c r="AM2" s="135" t="s">
        <v>101</v>
      </c>
      <c r="AN2" s="135" t="s">
        <v>102</v>
      </c>
      <c r="AO2" s="135" t="s">
        <v>103</v>
      </c>
      <c r="AP2" s="135">
        <v>3.1</v>
      </c>
      <c r="AQ2" s="135">
        <v>3.2</v>
      </c>
      <c r="AR2" s="135">
        <v>4.0999999999999996</v>
      </c>
      <c r="AS2" s="135">
        <v>4.2</v>
      </c>
    </row>
    <row r="3" spans="1:45" ht="25.5" x14ac:dyDescent="0.25">
      <c r="A3" s="136" t="s">
        <v>11</v>
      </c>
      <c r="B3" s="136" t="s">
        <v>12</v>
      </c>
      <c r="C3" s="136" t="s">
        <v>13</v>
      </c>
      <c r="D3" s="136" t="s">
        <v>14</v>
      </c>
      <c r="E3" s="136" t="s">
        <v>61</v>
      </c>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row>
    <row r="4" spans="1:45" x14ac:dyDescent="0.2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row>
    <row r="5" spans="1:45"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5"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5" x14ac:dyDescent="0.2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row>
    <row r="8" spans="1:45"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row>
    <row r="9" spans="1:45" x14ac:dyDescent="0.25">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row>
    <row r="10" spans="1:45"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row>
    <row r="11" spans="1:45"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row>
    <row r="12" spans="1:45"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row>
    <row r="13" spans="1:45"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row>
    <row r="14" spans="1:45"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row>
    <row r="15" spans="1:45"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row>
    <row r="16" spans="1:45"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row>
    <row r="17" spans="1:45"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row>
    <row r="18" spans="1:45"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row>
    <row r="19" spans="1:45"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row>
    <row r="20" spans="1:45"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row>
    <row r="21" spans="1:45"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row>
    <row r="22" spans="1:45"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row>
    <row r="23" spans="1:45"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row>
    <row r="24" spans="1:45"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row>
    <row r="25" spans="1:45"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row>
    <row r="26" spans="1:45"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row>
    <row r="27" spans="1:4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row>
    <row r="28" spans="1:45"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row>
    <row r="29" spans="1:45"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row>
    <row r="30" spans="1:45"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row>
    <row r="31" spans="1:45"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row>
    <row r="32" spans="1:4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row>
    <row r="33" spans="1:45"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row>
    <row r="34" spans="1:45"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row>
    <row r="35" spans="1:45"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row>
    <row r="37" spans="1:45"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row>
    <row r="38" spans="1:45"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row>
    <row r="39" spans="1:45"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row>
    <row r="40" spans="1:45"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row>
    <row r="41" spans="1:4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row>
    <row r="42" spans="1:45"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row>
    <row r="43" spans="1:45"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row>
    <row r="44" spans="1:45"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row>
    <row r="45" spans="1:45"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row>
    <row r="46" spans="1:45"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row>
    <row r="47" spans="1:45"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row>
    <row r="48" spans="1:45"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row>
    <row r="49" spans="1:45"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row>
    <row r="50" spans="1:45"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row>
    <row r="51" spans="1:45"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row>
    <row r="52" spans="1:45"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row>
    <row r="53" spans="1:45"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row>
    <row r="54" spans="1:45"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row>
    <row r="55" spans="1:45"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row>
    <row r="56" spans="1:45"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row>
    <row r="57" spans="1:45"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row>
    <row r="58" spans="1:45"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row>
    <row r="59" spans="1:45"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row>
    <row r="60" spans="1:45"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row>
    <row r="61" spans="1:45"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row>
    <row r="62" spans="1:45"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row>
    <row r="63" spans="1:45"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row>
    <row r="64" spans="1:45"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row>
    <row r="65" spans="1:45"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row>
    <row r="66" spans="1:45"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row>
    <row r="67" spans="1:45"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row>
    <row r="68" spans="1:45"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row>
    <row r="69" spans="1:45"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row>
    <row r="70" spans="1:45"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row>
    <row r="71" spans="1:45"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row>
    <row r="72" spans="1:45"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row>
    <row r="73" spans="1:45"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row>
    <row r="74" spans="1:45"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row>
    <row r="75" spans="1:45"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row>
    <row r="76" spans="1:45"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row>
    <row r="77" spans="1:45"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row>
    <row r="78" spans="1:45"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row>
    <row r="79" spans="1:45"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row>
    <row r="80" spans="1:45"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row>
    <row r="81" spans="1:45"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45"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sheetData>
  <protectedRanges>
    <protectedRange algorithmName="SHA-512" hashValue="gd6M1j8R2Vcbfm85n99c1D0xjmQvjBlg34UZhxeJx1NLSFqB74OeW1e3isf5ACnAc8NEYyF7OwgEUMDCcurwNA==" saltValue="t3zYNUJUDTdmjGFelNhf8w==" spinCount="100000" sqref="A3:E3" name="Range1"/>
  </protectedRanges>
  <mergeCells count="1">
    <mergeCell ref="A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topLeftCell="A43" workbookViewId="0">
      <selection activeCell="C52" sqref="C52"/>
    </sheetView>
  </sheetViews>
  <sheetFormatPr defaultRowHeight="15.75" x14ac:dyDescent="0.25"/>
  <sheetData>
    <row r="51" spans="2:3" x14ac:dyDescent="0.25">
      <c r="B51" t="s">
        <v>363</v>
      </c>
    </row>
    <row r="52" spans="2:3" x14ac:dyDescent="0.25">
      <c r="C52" t="s">
        <v>431</v>
      </c>
    </row>
    <row r="53" spans="2:3" x14ac:dyDescent="0.25">
      <c r="B53" t="s">
        <v>362</v>
      </c>
    </row>
    <row r="54" spans="2:3" x14ac:dyDescent="0.25">
      <c r="B54" t="s">
        <v>364</v>
      </c>
    </row>
    <row r="55" spans="2:3" x14ac:dyDescent="0.25">
      <c r="C55" t="s">
        <v>365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customXml/itemProps3.xml><?xml version="1.0" encoding="utf-8"?>
<ds:datastoreItem xmlns:ds="http://schemas.openxmlformats.org/officeDocument/2006/customXml" ds:itemID="{D12A89E8-425A-4FF0-8E57-9AA59E1660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State Championships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2026-03-10T23:59:23Z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