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equestsa-my.sharepoint.com/personal/admin_equestriansa_com_au/Documents/Documents/Website Uploads/Interschool/2026 High Points/"/>
    </mc:Choice>
  </mc:AlternateContent>
  <xr:revisionPtr revIDLastSave="0" documentId="8_{A69FB2B0-A7FB-4491-A5F5-2B289E343258}" xr6:coauthVersionLast="47" xr6:coauthVersionMax="47" xr10:uidLastSave="{00000000-0000-0000-0000-000000000000}"/>
  <bookViews>
    <workbookView xWindow="2280" yWindow="2070" windowWidth="20280" windowHeight="12360" xr2:uid="{00000000-000D-0000-FFFF-FFFF00000000}"/>
  </bookViews>
  <sheets>
    <sheet name="Show Jumping" sheetId="9" r:id="rId1"/>
    <sheet name="Eventing" sheetId="6" r:id="rId2"/>
    <sheet name="CT" sheetId="2" r:id="rId3"/>
    <sheet name="Dressage" sheetId="3" r:id="rId4"/>
    <sheet name="Show Horse" sheetId="10" r:id="rId5"/>
    <sheet name="State Championships" sheetId="11" r:id="rId6"/>
    <sheet name="How to use sheet" sheetId="14" r:id="rId7"/>
  </sheets>
  <definedNames>
    <definedName name="_xlnm.Print_Area" localSheetId="2">CT!$A$1:$F$169</definedName>
    <definedName name="_xlnm.Print_Area" localSheetId="1">Eventing!$A$1:$F$51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0" i="9" l="1"/>
  <c r="M99" i="9"/>
  <c r="V100" i="9"/>
  <c r="V99" i="9"/>
  <c r="AE100" i="9"/>
  <c r="AE99" i="9"/>
  <c r="AN100" i="9"/>
  <c r="AN99" i="9"/>
  <c r="AW100" i="9"/>
  <c r="AW99" i="9"/>
  <c r="BF100" i="9"/>
  <c r="BF99" i="9"/>
  <c r="BV100" i="9"/>
  <c r="BV99" i="9"/>
  <c r="BN99" i="9"/>
  <c r="BN100" i="9"/>
  <c r="F99" i="9"/>
  <c r="F100" i="9"/>
  <c r="AU33" i="6"/>
  <c r="AN33" i="6"/>
  <c r="AG33" i="6"/>
  <c r="Z33" i="6"/>
  <c r="L33" i="6"/>
  <c r="AN12" i="9" l="1"/>
  <c r="F33" i="6"/>
  <c r="S33" i="6"/>
  <c r="F51" i="9"/>
  <c r="F52" i="9"/>
  <c r="F54" i="9"/>
  <c r="F55" i="9"/>
  <c r="F56" i="9"/>
  <c r="F57" i="9"/>
  <c r="F48" i="9"/>
  <c r="F49" i="9"/>
  <c r="F71" i="9"/>
  <c r="AE125" i="9"/>
  <c r="AE126" i="9"/>
  <c r="AE127" i="9"/>
  <c r="AE124" i="9"/>
  <c r="AE107" i="9"/>
  <c r="AE108" i="9"/>
  <c r="AE109" i="9"/>
  <c r="AE110" i="9"/>
  <c r="AE111" i="9"/>
  <c r="AE112" i="9"/>
  <c r="AE113" i="9"/>
  <c r="AE114" i="9"/>
  <c r="AE115" i="9"/>
  <c r="AE116" i="9"/>
  <c r="AE117" i="9"/>
  <c r="AE118" i="9"/>
  <c r="AE119" i="9"/>
  <c r="AE106" i="9"/>
  <c r="AE77" i="9"/>
  <c r="AE78" i="9"/>
  <c r="AE79" i="9"/>
  <c r="AE80" i="9"/>
  <c r="AE81" i="9"/>
  <c r="AE82" i="9"/>
  <c r="AE83" i="9"/>
  <c r="AE84" i="9"/>
  <c r="AE85" i="9"/>
  <c r="AE86" i="9"/>
  <c r="AE87" i="9"/>
  <c r="AE88" i="9"/>
  <c r="AE89" i="9"/>
  <c r="AE90" i="9"/>
  <c r="AE91" i="9"/>
  <c r="AE92" i="9"/>
  <c r="AE93" i="9"/>
  <c r="AE94" i="9"/>
  <c r="AE95" i="9"/>
  <c r="AE96" i="9"/>
  <c r="AE97" i="9"/>
  <c r="AE98" i="9"/>
  <c r="AE76" i="9"/>
  <c r="AE47" i="9"/>
  <c r="AE48" i="9"/>
  <c r="AE49" i="9"/>
  <c r="AE50" i="9"/>
  <c r="AE51" i="9"/>
  <c r="AE52" i="9"/>
  <c r="AE53" i="9"/>
  <c r="AE54" i="9"/>
  <c r="AE55" i="9"/>
  <c r="AE56" i="9"/>
  <c r="AE46" i="9"/>
  <c r="AE63" i="9"/>
  <c r="AE64" i="9"/>
  <c r="AE65" i="9"/>
  <c r="AE66" i="9"/>
  <c r="AE67" i="9"/>
  <c r="AE68" i="9"/>
  <c r="AE69" i="9"/>
  <c r="AE70" i="9"/>
  <c r="AE62" i="9"/>
  <c r="R108" i="3" l="1"/>
  <c r="R109" i="3"/>
  <c r="R110" i="3"/>
  <c r="R111" i="3"/>
  <c r="R112" i="3"/>
  <c r="R113" i="3"/>
  <c r="R114" i="3"/>
  <c r="R115" i="3"/>
  <c r="R116" i="3"/>
  <c r="R117" i="3"/>
  <c r="R118" i="3"/>
  <c r="R119" i="3"/>
  <c r="R120" i="3"/>
  <c r="R121" i="3"/>
  <c r="R122" i="3"/>
  <c r="R123" i="3"/>
  <c r="R124" i="3"/>
  <c r="R125" i="3"/>
  <c r="R126" i="3"/>
  <c r="R107" i="3"/>
  <c r="O108" i="3"/>
  <c r="O109" i="3"/>
  <c r="O110" i="3"/>
  <c r="O111" i="3"/>
  <c r="O112" i="3"/>
  <c r="O113" i="3"/>
  <c r="O114" i="3"/>
  <c r="O115" i="3"/>
  <c r="O116" i="3"/>
  <c r="O117" i="3"/>
  <c r="O118" i="3"/>
  <c r="O119" i="3"/>
  <c r="O120" i="3"/>
  <c r="O121" i="3"/>
  <c r="O122" i="3"/>
  <c r="O123" i="3"/>
  <c r="O124" i="3"/>
  <c r="O125" i="3"/>
  <c r="O126" i="3"/>
  <c r="O107" i="3"/>
  <c r="R86" i="3"/>
  <c r="R87" i="3"/>
  <c r="R88" i="3"/>
  <c r="R89" i="3"/>
  <c r="R90" i="3"/>
  <c r="R91" i="3"/>
  <c r="R92" i="3"/>
  <c r="R93" i="3"/>
  <c r="R94" i="3"/>
  <c r="R95" i="3"/>
  <c r="R96" i="3"/>
  <c r="R97" i="3"/>
  <c r="R98" i="3"/>
  <c r="R99" i="3"/>
  <c r="R100" i="3"/>
  <c r="R101" i="3"/>
  <c r="R85" i="3"/>
  <c r="O86" i="3"/>
  <c r="O87" i="3"/>
  <c r="O88" i="3"/>
  <c r="O89" i="3"/>
  <c r="O90" i="3"/>
  <c r="O91" i="3"/>
  <c r="O92" i="3"/>
  <c r="O93" i="3"/>
  <c r="O94" i="3"/>
  <c r="O95" i="3"/>
  <c r="O96" i="3"/>
  <c r="O97" i="3"/>
  <c r="O98" i="3"/>
  <c r="O99" i="3"/>
  <c r="O100" i="3"/>
  <c r="O101" i="3"/>
  <c r="O85" i="3"/>
  <c r="R41" i="3"/>
  <c r="R42" i="3"/>
  <c r="R43" i="3"/>
  <c r="R44" i="3"/>
  <c r="R45" i="3"/>
  <c r="R46" i="3"/>
  <c r="R47" i="3"/>
  <c r="R48" i="3"/>
  <c r="R49" i="3"/>
  <c r="R50" i="3"/>
  <c r="R51" i="3"/>
  <c r="R52" i="3"/>
  <c r="R53" i="3"/>
  <c r="R54" i="3"/>
  <c r="R55" i="3"/>
  <c r="R56" i="3"/>
  <c r="R57" i="3"/>
  <c r="R58" i="3"/>
  <c r="R59" i="3"/>
  <c r="R60" i="3"/>
  <c r="R61" i="3"/>
  <c r="R40" i="3"/>
  <c r="O42" i="3"/>
  <c r="O43" i="3"/>
  <c r="O44" i="3"/>
  <c r="O45" i="3"/>
  <c r="O46" i="3"/>
  <c r="O47" i="3"/>
  <c r="O48" i="3"/>
  <c r="O49" i="3"/>
  <c r="O50" i="3"/>
  <c r="O51" i="3"/>
  <c r="O52" i="3"/>
  <c r="O53" i="3"/>
  <c r="O54" i="3"/>
  <c r="O55" i="3"/>
  <c r="O56" i="3"/>
  <c r="O57" i="3"/>
  <c r="O58" i="3"/>
  <c r="O59" i="3"/>
  <c r="O60" i="3"/>
  <c r="O61" i="3"/>
  <c r="O41" i="3"/>
  <c r="O40" i="3"/>
  <c r="I41" i="3"/>
  <c r="F41" i="3" s="1"/>
  <c r="L41" i="3"/>
  <c r="U41" i="3"/>
  <c r="X41" i="3"/>
  <c r="AA41" i="3"/>
  <c r="AD41" i="3"/>
  <c r="AG41" i="3"/>
  <c r="AJ41" i="3"/>
  <c r="AM41" i="3"/>
  <c r="AP41" i="3"/>
  <c r="AS41" i="3"/>
  <c r="AV41" i="3"/>
  <c r="J160" i="2"/>
  <c r="J161" i="2"/>
  <c r="J162" i="2"/>
  <c r="J163" i="2"/>
  <c r="AV99" i="3"/>
  <c r="AV100" i="3"/>
  <c r="AV101" i="3"/>
  <c r="AS99" i="3"/>
  <c r="AS100" i="3"/>
  <c r="AS101" i="3"/>
  <c r="AP99" i="3"/>
  <c r="AP100" i="3"/>
  <c r="AP101" i="3"/>
  <c r="AM99" i="3"/>
  <c r="AM100" i="3"/>
  <c r="AM101" i="3"/>
  <c r="AJ98" i="3"/>
  <c r="AJ99" i="3"/>
  <c r="AJ100" i="3"/>
  <c r="AJ101" i="3"/>
  <c r="AG99" i="3"/>
  <c r="AG100" i="3"/>
  <c r="AG101" i="3"/>
  <c r="AD99" i="3"/>
  <c r="AD100" i="3"/>
  <c r="AD101" i="3"/>
  <c r="AA99" i="3"/>
  <c r="AA100" i="3"/>
  <c r="AA101" i="3"/>
  <c r="X98" i="3"/>
  <c r="X99" i="3"/>
  <c r="X100" i="3"/>
  <c r="X101" i="3"/>
  <c r="U99" i="3"/>
  <c r="U100" i="3"/>
  <c r="U101" i="3"/>
  <c r="L99" i="3"/>
  <c r="L100" i="3"/>
  <c r="L101" i="3"/>
  <c r="I99" i="3"/>
  <c r="I100" i="3"/>
  <c r="I101" i="3"/>
  <c r="AV56" i="3"/>
  <c r="AV57" i="3"/>
  <c r="AV58" i="3"/>
  <c r="AV59" i="3"/>
  <c r="AV60" i="3"/>
  <c r="AV61" i="3"/>
  <c r="AS59" i="3"/>
  <c r="AS60" i="3"/>
  <c r="AS61" i="3"/>
  <c r="AP58" i="3"/>
  <c r="AP59" i="3"/>
  <c r="AP60" i="3"/>
  <c r="AP61" i="3"/>
  <c r="AM58" i="3"/>
  <c r="AM59" i="3"/>
  <c r="AM60" i="3"/>
  <c r="AM61" i="3"/>
  <c r="AJ58" i="3"/>
  <c r="AJ59" i="3"/>
  <c r="AJ60" i="3"/>
  <c r="AJ61" i="3"/>
  <c r="AG58" i="3"/>
  <c r="AG59" i="3"/>
  <c r="AG60" i="3"/>
  <c r="AG61" i="3"/>
  <c r="AD58" i="3"/>
  <c r="AD59" i="3"/>
  <c r="AD60" i="3"/>
  <c r="AD61" i="3"/>
  <c r="AA58" i="3"/>
  <c r="AA59" i="3"/>
  <c r="AA60" i="3"/>
  <c r="AA61" i="3"/>
  <c r="X57" i="3"/>
  <c r="X58" i="3"/>
  <c r="X59" i="3"/>
  <c r="X60" i="3"/>
  <c r="X61" i="3"/>
  <c r="AV78" i="3"/>
  <c r="AV79" i="3"/>
  <c r="AS78" i="3"/>
  <c r="AS79" i="3"/>
  <c r="AP78" i="3"/>
  <c r="AP79" i="3"/>
  <c r="AM77" i="3"/>
  <c r="AM78" i="3"/>
  <c r="AM79" i="3"/>
  <c r="AJ78" i="3"/>
  <c r="AJ79" i="3"/>
  <c r="AG78" i="3"/>
  <c r="AG79" i="3"/>
  <c r="AD78" i="3"/>
  <c r="AD79" i="3"/>
  <c r="AA78" i="3"/>
  <c r="AA79" i="3"/>
  <c r="R78" i="3"/>
  <c r="R79" i="3"/>
  <c r="O78" i="3"/>
  <c r="O79" i="3"/>
  <c r="X78" i="3"/>
  <c r="X79" i="3"/>
  <c r="U78" i="3"/>
  <c r="U79" i="3"/>
  <c r="L78" i="3"/>
  <c r="L79" i="3"/>
  <c r="I79" i="3"/>
  <c r="AS58" i="3"/>
  <c r="U61" i="3"/>
  <c r="U60" i="3"/>
  <c r="U59" i="3"/>
  <c r="U58" i="3"/>
  <c r="L9" i="3"/>
  <c r="L12" i="3"/>
  <c r="Z143" i="2"/>
  <c r="Y143" i="2"/>
  <c r="Z142" i="2"/>
  <c r="Y142" i="2"/>
  <c r="Z141" i="2"/>
  <c r="Y141" i="2"/>
  <c r="Z140" i="2"/>
  <c r="Y140" i="2"/>
  <c r="U143" i="2"/>
  <c r="T143" i="2"/>
  <c r="U142" i="2"/>
  <c r="T142" i="2"/>
  <c r="U141" i="2"/>
  <c r="T141" i="2"/>
  <c r="U140" i="2"/>
  <c r="T140" i="2"/>
  <c r="J143" i="2"/>
  <c r="J142" i="2"/>
  <c r="J141" i="2"/>
  <c r="O141" i="2"/>
  <c r="O142" i="2"/>
  <c r="O143" i="2"/>
  <c r="K142" i="2"/>
  <c r="K143" i="2"/>
  <c r="K141" i="2"/>
  <c r="Z93" i="2"/>
  <c r="Y93" i="2"/>
  <c r="Z92" i="2"/>
  <c r="Y92" i="2"/>
  <c r="Z91" i="2"/>
  <c r="Y91" i="2"/>
  <c r="U93" i="2"/>
  <c r="T93" i="2"/>
  <c r="U92" i="2"/>
  <c r="T92" i="2"/>
  <c r="U91" i="2"/>
  <c r="T91" i="2"/>
  <c r="P93" i="2"/>
  <c r="O93" i="2"/>
  <c r="P92" i="2"/>
  <c r="O92" i="2"/>
  <c r="P91" i="2"/>
  <c r="O91" i="2"/>
  <c r="K91" i="2"/>
  <c r="K92" i="2"/>
  <c r="K93" i="2"/>
  <c r="J91" i="2"/>
  <c r="J92" i="2"/>
  <c r="J93" i="2"/>
  <c r="AU32" i="6"/>
  <c r="AU31" i="6"/>
  <c r="AN32" i="6"/>
  <c r="AN31" i="6"/>
  <c r="AG32" i="6"/>
  <c r="AG31" i="6"/>
  <c r="Z32" i="6"/>
  <c r="Z31" i="6"/>
  <c r="S32" i="6"/>
  <c r="S31" i="6"/>
  <c r="L31" i="6"/>
  <c r="L32" i="6"/>
  <c r="M20" i="6"/>
  <c r="M21" i="6"/>
  <c r="M22" i="6"/>
  <c r="M19" i="6"/>
  <c r="BV57" i="9"/>
  <c r="BV56" i="9"/>
  <c r="BV55" i="9"/>
  <c r="BV54" i="9"/>
  <c r="BN57" i="9"/>
  <c r="BN56" i="9"/>
  <c r="BN55" i="9"/>
  <c r="BN54" i="9"/>
  <c r="BF57" i="9"/>
  <c r="BF56" i="9"/>
  <c r="BF55" i="9"/>
  <c r="BF54" i="9"/>
  <c r="AW57" i="9"/>
  <c r="AW56" i="9"/>
  <c r="AW55" i="9"/>
  <c r="AW54" i="9"/>
  <c r="AN57" i="9"/>
  <c r="AN56" i="9"/>
  <c r="AN54" i="9"/>
  <c r="V57" i="9"/>
  <c r="M57" i="9"/>
  <c r="BV70" i="9"/>
  <c r="BN70" i="9"/>
  <c r="BF70" i="9"/>
  <c r="AW70" i="9"/>
  <c r="AN70" i="9"/>
  <c r="V70" i="9"/>
  <c r="M70" i="9"/>
  <c r="M98" i="9"/>
  <c r="M97" i="9"/>
  <c r="V98" i="9"/>
  <c r="V97" i="9"/>
  <c r="AN98" i="9"/>
  <c r="AN97" i="9"/>
  <c r="AW98" i="9"/>
  <c r="AW97" i="9"/>
  <c r="BF97" i="9"/>
  <c r="BF98" i="9"/>
  <c r="BN95" i="9"/>
  <c r="BN96" i="9"/>
  <c r="BN97" i="9"/>
  <c r="BN98" i="9"/>
  <c r="BV96" i="9"/>
  <c r="BV97" i="9"/>
  <c r="BV98" i="9"/>
  <c r="I143" i="3"/>
  <c r="L143" i="3"/>
  <c r="U143" i="3"/>
  <c r="X143" i="3"/>
  <c r="O143" i="3"/>
  <c r="R143" i="3"/>
  <c r="AA143" i="3"/>
  <c r="AD143" i="3"/>
  <c r="AG143" i="3"/>
  <c r="AJ143" i="3"/>
  <c r="AM143" i="3"/>
  <c r="AP143" i="3"/>
  <c r="AS143" i="3"/>
  <c r="AV143" i="3"/>
  <c r="I142" i="3"/>
  <c r="L142" i="3"/>
  <c r="U142" i="3"/>
  <c r="X142" i="3"/>
  <c r="O142" i="3"/>
  <c r="R142" i="3"/>
  <c r="AA142" i="3"/>
  <c r="AD142" i="3"/>
  <c r="AG142" i="3"/>
  <c r="AJ142" i="3"/>
  <c r="AM142" i="3"/>
  <c r="AP142" i="3"/>
  <c r="AS142" i="3"/>
  <c r="AV142" i="3"/>
  <c r="I123" i="3"/>
  <c r="F123" i="3" s="1"/>
  <c r="L123" i="3"/>
  <c r="F142" i="3" l="1"/>
  <c r="F143" i="3"/>
  <c r="F101" i="3"/>
  <c r="F79" i="3"/>
  <c r="F100" i="3"/>
  <c r="U123" i="3"/>
  <c r="X123" i="3"/>
  <c r="AA123" i="3"/>
  <c r="AD123" i="3"/>
  <c r="AG123" i="3"/>
  <c r="AJ123" i="3"/>
  <c r="AM123" i="3"/>
  <c r="AP123" i="3"/>
  <c r="AS123" i="3"/>
  <c r="AV123" i="3"/>
  <c r="I124" i="3"/>
  <c r="F124" i="3" s="1"/>
  <c r="L124" i="3"/>
  <c r="U124" i="3" l="1"/>
  <c r="X124" i="3"/>
  <c r="AA124" i="3"/>
  <c r="AD124" i="3"/>
  <c r="AG124" i="3"/>
  <c r="AJ124" i="3"/>
  <c r="AM124" i="3"/>
  <c r="AP124" i="3"/>
  <c r="AS124" i="3"/>
  <c r="AV124" i="3"/>
  <c r="I125" i="3"/>
  <c r="F125" i="3" s="1"/>
  <c r="L125" i="3"/>
  <c r="U125" i="3" l="1"/>
  <c r="X125" i="3"/>
  <c r="AA125" i="3"/>
  <c r="AD125" i="3"/>
  <c r="AG125" i="3"/>
  <c r="AJ125" i="3"/>
  <c r="AM125" i="3"/>
  <c r="AP125" i="3"/>
  <c r="AS125" i="3"/>
  <c r="AV125" i="3"/>
  <c r="I126" i="3"/>
  <c r="F126" i="3" s="1"/>
  <c r="L126" i="3"/>
  <c r="U126" i="3" l="1"/>
  <c r="X126" i="3"/>
  <c r="AA126" i="3"/>
  <c r="AD126" i="3"/>
  <c r="AG126" i="3"/>
  <c r="AJ126" i="3"/>
  <c r="AM126" i="3"/>
  <c r="AP126" i="3"/>
  <c r="AS126" i="3"/>
  <c r="AV126" i="3"/>
  <c r="L59" i="3" l="1"/>
  <c r="L60" i="3"/>
  <c r="L61" i="3"/>
  <c r="I59" i="3"/>
  <c r="F59" i="3" s="1"/>
  <c r="I60" i="3"/>
  <c r="F60" i="3" s="1"/>
  <c r="I61" i="3"/>
  <c r="F61" i="3" s="1"/>
  <c r="P141" i="2"/>
  <c r="F141" i="2" s="1"/>
  <c r="P142" i="2"/>
  <c r="F142" i="2" s="1"/>
  <c r="P143" i="2"/>
  <c r="F143" i="2" s="1"/>
  <c r="F91" i="2"/>
  <c r="F92" i="2"/>
  <c r="F93" i="2"/>
  <c r="F31" i="6"/>
  <c r="F32" i="6"/>
  <c r="F97" i="9"/>
  <c r="F98" i="9"/>
  <c r="F70" i="9"/>
  <c r="AE57" i="9"/>
  <c r="M11" i="9"/>
  <c r="F119" i="9"/>
  <c r="M56" i="9"/>
  <c r="V56" i="9"/>
  <c r="M55" i="9"/>
  <c r="V55" i="9"/>
  <c r="F125" i="9"/>
  <c r="F126" i="9"/>
  <c r="F128" i="9"/>
  <c r="F129" i="9"/>
  <c r="F130" i="9"/>
  <c r="F131" i="9"/>
  <c r="F107" i="9"/>
  <c r="F108" i="9"/>
  <c r="F109" i="9"/>
  <c r="F110" i="9"/>
  <c r="F111" i="9"/>
  <c r="F112" i="9"/>
  <c r="F113" i="9"/>
  <c r="F114" i="9"/>
  <c r="F115" i="9"/>
  <c r="F117" i="9"/>
  <c r="F118" i="9"/>
  <c r="F106" i="9"/>
  <c r="F77" i="9"/>
  <c r="F78" i="9"/>
  <c r="F79" i="9"/>
  <c r="F80" i="9"/>
  <c r="F81" i="9"/>
  <c r="F82" i="9"/>
  <c r="F83" i="9"/>
  <c r="F84" i="9"/>
  <c r="F85" i="9"/>
  <c r="F86" i="9"/>
  <c r="F87" i="9"/>
  <c r="F88" i="9"/>
  <c r="F89" i="9"/>
  <c r="F91" i="9"/>
  <c r="F92" i="9"/>
  <c r="F93" i="9"/>
  <c r="F94" i="9"/>
  <c r="F95" i="9"/>
  <c r="F96" i="9"/>
  <c r="F76" i="9"/>
  <c r="F64" i="9"/>
  <c r="F65" i="9"/>
  <c r="F66" i="9"/>
  <c r="F68" i="9"/>
  <c r="F44" i="9"/>
  <c r="F45" i="9"/>
  <c r="F43" i="9"/>
  <c r="F36" i="9"/>
  <c r="F37" i="9"/>
  <c r="F38" i="9"/>
  <c r="F35" i="9"/>
  <c r="F23" i="9"/>
  <c r="F24" i="9"/>
  <c r="F25" i="9"/>
  <c r="F26" i="9"/>
  <c r="F27" i="9"/>
  <c r="F28" i="9"/>
  <c r="F29" i="9"/>
  <c r="F30" i="9"/>
  <c r="F21" i="9"/>
  <c r="F9" i="9"/>
  <c r="F10" i="9"/>
  <c r="F11" i="9"/>
  <c r="F12" i="9"/>
  <c r="F13" i="9"/>
  <c r="F14" i="9"/>
  <c r="F15" i="9"/>
  <c r="F16" i="9"/>
  <c r="F7" i="9"/>
  <c r="F8" i="9"/>
  <c r="M69" i="9"/>
  <c r="M76" i="9"/>
  <c r="M77" i="9"/>
  <c r="M78" i="9"/>
  <c r="M79" i="9"/>
  <c r="M80" i="9"/>
  <c r="M81" i="9"/>
  <c r="M82" i="9"/>
  <c r="M83" i="9"/>
  <c r="M84" i="9"/>
  <c r="M85" i="9"/>
  <c r="M86" i="9"/>
  <c r="M87" i="9"/>
  <c r="M88" i="9"/>
  <c r="M89" i="9"/>
  <c r="M90" i="9"/>
  <c r="M91" i="9"/>
  <c r="M92" i="9"/>
  <c r="M93" i="9"/>
  <c r="M94" i="9"/>
  <c r="M95" i="9"/>
  <c r="M96" i="9"/>
  <c r="M48" i="9"/>
  <c r="M49" i="9"/>
  <c r="M50" i="9"/>
  <c r="M51" i="9"/>
  <c r="M52" i="9"/>
  <c r="M53" i="9"/>
  <c r="M54" i="9"/>
  <c r="M43" i="9"/>
  <c r="M44" i="9"/>
  <c r="M45" i="9"/>
  <c r="M46" i="9"/>
  <c r="M47" i="9"/>
  <c r="AV55" i="3" l="1"/>
  <c r="AS55" i="3"/>
  <c r="AP55" i="3"/>
  <c r="AM55" i="3"/>
  <c r="AJ55" i="3"/>
  <c r="AG55" i="3"/>
  <c r="AD55" i="3"/>
  <c r="AA55" i="3"/>
  <c r="X55" i="3"/>
  <c r="U55" i="3"/>
  <c r="L55" i="3"/>
  <c r="I55" i="3"/>
  <c r="F55" i="3" s="1"/>
  <c r="BV131" i="9"/>
  <c r="BV130" i="9"/>
  <c r="BV129" i="9"/>
  <c r="BV128" i="9"/>
  <c r="BV127" i="9"/>
  <c r="BV126" i="9"/>
  <c r="BV125" i="9"/>
  <c r="BV124" i="9"/>
  <c r="BN131" i="9"/>
  <c r="BN130" i="9"/>
  <c r="BN129" i="9"/>
  <c r="BN128" i="9"/>
  <c r="BN127" i="9"/>
  <c r="BN126" i="9"/>
  <c r="BN125" i="9"/>
  <c r="BN124" i="9"/>
  <c r="BF131" i="9"/>
  <c r="BF130" i="9"/>
  <c r="BF129" i="9"/>
  <c r="BF128" i="9"/>
  <c r="BF127" i="9"/>
  <c r="BF126" i="9"/>
  <c r="BF125" i="9"/>
  <c r="BF124" i="9"/>
  <c r="AW131" i="9"/>
  <c r="AW130" i="9"/>
  <c r="AW129" i="9"/>
  <c r="AW128" i="9"/>
  <c r="AW127" i="9"/>
  <c r="AW126" i="9"/>
  <c r="AW125" i="9"/>
  <c r="AW124" i="9"/>
  <c r="AN131" i="9"/>
  <c r="AN130" i="9"/>
  <c r="AN129" i="9"/>
  <c r="AN128" i="9"/>
  <c r="AN127" i="9"/>
  <c r="AN126" i="9"/>
  <c r="AN125" i="9"/>
  <c r="AN124" i="9"/>
  <c r="AE131" i="9"/>
  <c r="AE130" i="9"/>
  <c r="AE129" i="9"/>
  <c r="AE128" i="9"/>
  <c r="V131" i="9"/>
  <c r="V130" i="9"/>
  <c r="V129" i="9"/>
  <c r="V128" i="9"/>
  <c r="V127" i="9"/>
  <c r="V126" i="9"/>
  <c r="V125" i="9"/>
  <c r="V124" i="9"/>
  <c r="M125" i="9"/>
  <c r="M126" i="9"/>
  <c r="M127" i="9"/>
  <c r="M128" i="9"/>
  <c r="M129" i="9"/>
  <c r="M130" i="9"/>
  <c r="M131" i="9"/>
  <c r="BV69" i="9"/>
  <c r="BV68" i="9"/>
  <c r="BV67" i="9"/>
  <c r="BV66" i="9"/>
  <c r="BV65" i="9"/>
  <c r="BV64" i="9"/>
  <c r="BV63" i="9"/>
  <c r="BV62" i="9"/>
  <c r="BN69" i="9"/>
  <c r="BN68" i="9"/>
  <c r="BN67" i="9"/>
  <c r="BN66" i="9"/>
  <c r="BN65" i="9"/>
  <c r="BN64" i="9"/>
  <c r="BN63" i="9"/>
  <c r="BN62" i="9"/>
  <c r="BF69" i="9"/>
  <c r="BF68" i="9"/>
  <c r="BF67" i="9"/>
  <c r="BF66" i="9"/>
  <c r="BF65" i="9"/>
  <c r="BF64" i="9"/>
  <c r="BF63" i="9"/>
  <c r="BF62" i="9"/>
  <c r="AW69" i="9"/>
  <c r="AW68" i="9"/>
  <c r="AW67" i="9"/>
  <c r="AW66" i="9"/>
  <c r="AW65" i="9"/>
  <c r="AW64" i="9"/>
  <c r="AW63" i="9"/>
  <c r="AW62" i="9"/>
  <c r="AN69" i="9"/>
  <c r="AN68" i="9"/>
  <c r="AN67" i="9"/>
  <c r="AN66" i="9"/>
  <c r="AN65" i="9"/>
  <c r="AN64" i="9"/>
  <c r="AN63" i="9"/>
  <c r="AN62" i="9"/>
  <c r="V69" i="9"/>
  <c r="V68" i="9"/>
  <c r="V67" i="9"/>
  <c r="V66" i="9"/>
  <c r="V65" i="9"/>
  <c r="V64" i="9"/>
  <c r="V63" i="9"/>
  <c r="V62" i="9"/>
  <c r="M64" i="9"/>
  <c r="M65" i="9"/>
  <c r="M66" i="9"/>
  <c r="M67" i="9"/>
  <c r="M68" i="9"/>
  <c r="BV53" i="9"/>
  <c r="BV52" i="9"/>
  <c r="BV51" i="9"/>
  <c r="BV50" i="9"/>
  <c r="BV49" i="9"/>
  <c r="BV48" i="9"/>
  <c r="BV47" i="9"/>
  <c r="BV46" i="9"/>
  <c r="BV45" i="9"/>
  <c r="BV44" i="9"/>
  <c r="BV43" i="9"/>
  <c r="BN53" i="9"/>
  <c r="BN52" i="9"/>
  <c r="BN51" i="9"/>
  <c r="BN50" i="9"/>
  <c r="BN49" i="9"/>
  <c r="BN48" i="9"/>
  <c r="BN47" i="9"/>
  <c r="BN46" i="9"/>
  <c r="BN45" i="9"/>
  <c r="BN44" i="9"/>
  <c r="BN43" i="9"/>
  <c r="BF53" i="9"/>
  <c r="BF52" i="9"/>
  <c r="BF51" i="9"/>
  <c r="BF50" i="9"/>
  <c r="BF49" i="9"/>
  <c r="BF48" i="9"/>
  <c r="BF47" i="9"/>
  <c r="BF46" i="9"/>
  <c r="BF45" i="9"/>
  <c r="BF44" i="9"/>
  <c r="BF43" i="9"/>
  <c r="AW53" i="9"/>
  <c r="AW52" i="9"/>
  <c r="AW51" i="9"/>
  <c r="AW50" i="9"/>
  <c r="AW49" i="9"/>
  <c r="AW48" i="9"/>
  <c r="AW47" i="9"/>
  <c r="AW46" i="9"/>
  <c r="AW45" i="9"/>
  <c r="AW44" i="9"/>
  <c r="AW43" i="9"/>
  <c r="AN53" i="9"/>
  <c r="AN52" i="9"/>
  <c r="AN51" i="9"/>
  <c r="AN50" i="9"/>
  <c r="AN49" i="9"/>
  <c r="AN48" i="9"/>
  <c r="AN47" i="9"/>
  <c r="AN46" i="9"/>
  <c r="AN45" i="9"/>
  <c r="AN44" i="9"/>
  <c r="AN43" i="9"/>
  <c r="AE45" i="9"/>
  <c r="AE44" i="9"/>
  <c r="AE43" i="9"/>
  <c r="V54" i="9"/>
  <c r="V53" i="9"/>
  <c r="V52" i="9"/>
  <c r="V50" i="9"/>
  <c r="V49" i="9"/>
  <c r="V48" i="9"/>
  <c r="V47" i="9"/>
  <c r="V46" i="9"/>
  <c r="V45" i="9"/>
  <c r="V44" i="9"/>
  <c r="V43" i="9"/>
  <c r="AV75" i="3"/>
  <c r="AS75" i="3"/>
  <c r="AP75" i="3"/>
  <c r="AM75" i="3"/>
  <c r="AJ75" i="3"/>
  <c r="AG75" i="3"/>
  <c r="AD75" i="3"/>
  <c r="AA75" i="3"/>
  <c r="R75" i="3"/>
  <c r="O75" i="3"/>
  <c r="F75" i="3" s="1"/>
  <c r="X75" i="3"/>
  <c r="U75" i="3"/>
  <c r="L75" i="3"/>
  <c r="I75" i="3"/>
  <c r="AV53" i="3"/>
  <c r="AS53" i="3"/>
  <c r="AP53" i="3"/>
  <c r="AM53" i="3"/>
  <c r="AJ53" i="3"/>
  <c r="AG53" i="3"/>
  <c r="AD53" i="3"/>
  <c r="AA53" i="3"/>
  <c r="X53" i="3"/>
  <c r="U53" i="3"/>
  <c r="L53" i="3"/>
  <c r="I53" i="3"/>
  <c r="F53" i="3" s="1"/>
  <c r="Z160" i="2"/>
  <c r="Y160" i="2"/>
  <c r="U160" i="2"/>
  <c r="T160" i="2"/>
  <c r="P160" i="2"/>
  <c r="O160" i="2"/>
  <c r="K160" i="2"/>
  <c r="Z133" i="2"/>
  <c r="Y133" i="2"/>
  <c r="U133" i="2"/>
  <c r="T133" i="2"/>
  <c r="P133" i="2"/>
  <c r="O133" i="2"/>
  <c r="K133" i="2"/>
  <c r="J133" i="2"/>
  <c r="Z85" i="2"/>
  <c r="Y85" i="2"/>
  <c r="U85" i="2"/>
  <c r="T85" i="2"/>
  <c r="P85" i="2"/>
  <c r="O85" i="2"/>
  <c r="K85" i="2"/>
  <c r="J85" i="2"/>
  <c r="AU26" i="6"/>
  <c r="AN26" i="6"/>
  <c r="AG26" i="6"/>
  <c r="Z26" i="6"/>
  <c r="S26" i="6"/>
  <c r="L26" i="6"/>
  <c r="F26" i="6"/>
  <c r="AU25" i="6"/>
  <c r="AN25" i="6"/>
  <c r="AG25" i="6"/>
  <c r="Z25" i="6"/>
  <c r="S25" i="6"/>
  <c r="L25" i="6"/>
  <c r="F25" i="6"/>
  <c r="AV54" i="3"/>
  <c r="AS54" i="3"/>
  <c r="AP54" i="3"/>
  <c r="AM54" i="3"/>
  <c r="AJ54" i="3"/>
  <c r="AG54" i="3"/>
  <c r="AD54" i="3"/>
  <c r="AA54" i="3"/>
  <c r="X54" i="3"/>
  <c r="U54" i="3"/>
  <c r="L54" i="3"/>
  <c r="I54" i="3"/>
  <c r="F54" i="3" s="1"/>
  <c r="M118" i="9"/>
  <c r="V118" i="9"/>
  <c r="AN118" i="9"/>
  <c r="AW118" i="9"/>
  <c r="BF118" i="9"/>
  <c r="BN118" i="9"/>
  <c r="BV118" i="9"/>
  <c r="AV121" i="3"/>
  <c r="AS121" i="3"/>
  <c r="AP121" i="3"/>
  <c r="AM121" i="3"/>
  <c r="AJ121" i="3"/>
  <c r="AG121" i="3"/>
  <c r="AD121" i="3"/>
  <c r="AA121" i="3"/>
  <c r="X121" i="3"/>
  <c r="U121" i="3"/>
  <c r="L121" i="3"/>
  <c r="I121" i="3"/>
  <c r="F121" i="3" s="1"/>
  <c r="AV151" i="3"/>
  <c r="AS151" i="3"/>
  <c r="AP151" i="3"/>
  <c r="AM151" i="3"/>
  <c r="AJ151" i="3"/>
  <c r="AG151" i="3"/>
  <c r="AD151" i="3"/>
  <c r="AA151" i="3"/>
  <c r="R151" i="3"/>
  <c r="O151" i="3"/>
  <c r="X151" i="3"/>
  <c r="U151" i="3"/>
  <c r="L151" i="3"/>
  <c r="I151" i="3"/>
  <c r="AV141" i="3"/>
  <c r="AS141" i="3"/>
  <c r="AP141" i="3"/>
  <c r="AM141" i="3"/>
  <c r="AJ141" i="3"/>
  <c r="AG141" i="3"/>
  <c r="AD141" i="3"/>
  <c r="AA141" i="3"/>
  <c r="R141" i="3"/>
  <c r="O141" i="3"/>
  <c r="X141" i="3"/>
  <c r="U141" i="3"/>
  <c r="L141" i="3"/>
  <c r="I141" i="3"/>
  <c r="Z89" i="2"/>
  <c r="Y89" i="2"/>
  <c r="U89" i="2"/>
  <c r="T89" i="2"/>
  <c r="P89" i="2"/>
  <c r="O89" i="2"/>
  <c r="Z88" i="2"/>
  <c r="Y88" i="2"/>
  <c r="U88" i="2"/>
  <c r="T88" i="2"/>
  <c r="P88" i="2"/>
  <c r="O88" i="2"/>
  <c r="K88" i="2"/>
  <c r="K89" i="2"/>
  <c r="J88" i="2"/>
  <c r="J89" i="2"/>
  <c r="BV95" i="9"/>
  <c r="BF95" i="9"/>
  <c r="AW95" i="9"/>
  <c r="AN95" i="9"/>
  <c r="V95" i="9"/>
  <c r="AS56" i="3"/>
  <c r="AP56" i="3"/>
  <c r="AM56" i="3"/>
  <c r="AJ56" i="3"/>
  <c r="AG56" i="3"/>
  <c r="AD56" i="3"/>
  <c r="AA56" i="3"/>
  <c r="X56" i="3"/>
  <c r="U56" i="3"/>
  <c r="L56" i="3"/>
  <c r="I56" i="3"/>
  <c r="F56" i="3" s="1"/>
  <c r="Z86" i="2"/>
  <c r="Y86" i="2"/>
  <c r="U86" i="2"/>
  <c r="T86" i="2"/>
  <c r="P86" i="2"/>
  <c r="O86" i="2"/>
  <c r="K86" i="2"/>
  <c r="J86" i="2"/>
  <c r="AV150" i="3"/>
  <c r="AS150" i="3"/>
  <c r="AP150" i="3"/>
  <c r="AM150" i="3"/>
  <c r="AJ150" i="3"/>
  <c r="AG150" i="3"/>
  <c r="AD150" i="3"/>
  <c r="AA150" i="3"/>
  <c r="R150" i="3"/>
  <c r="O150" i="3"/>
  <c r="X150" i="3"/>
  <c r="U150" i="3"/>
  <c r="L150" i="3"/>
  <c r="I150" i="3"/>
  <c r="F150" i="3" s="1"/>
  <c r="Z163" i="2"/>
  <c r="Y163" i="2"/>
  <c r="T163" i="2"/>
  <c r="U163" i="2"/>
  <c r="O163" i="2"/>
  <c r="P163" i="2"/>
  <c r="K163" i="2"/>
  <c r="J171" i="2"/>
  <c r="K171" i="2"/>
  <c r="O171" i="2"/>
  <c r="P171" i="2"/>
  <c r="T171" i="2"/>
  <c r="U171" i="2"/>
  <c r="Y171" i="2"/>
  <c r="Z171" i="2"/>
  <c r="F171" i="2" l="1"/>
  <c r="F133" i="2"/>
  <c r="F141" i="3"/>
  <c r="F151" i="3"/>
  <c r="F85" i="2"/>
  <c r="F163" i="2"/>
  <c r="F86" i="2"/>
  <c r="F88" i="2"/>
  <c r="F160" i="2"/>
  <c r="F89" i="2"/>
  <c r="I8" i="3"/>
  <c r="AS57" i="3"/>
  <c r="AP57" i="3"/>
  <c r="AM57" i="3"/>
  <c r="AJ57" i="3"/>
  <c r="AG57" i="3"/>
  <c r="AD57" i="3"/>
  <c r="AA57" i="3"/>
  <c r="U57" i="3"/>
  <c r="L57" i="3"/>
  <c r="I57" i="3"/>
  <c r="F57" i="3" s="1"/>
  <c r="AV152" i="3"/>
  <c r="AV153" i="3"/>
  <c r="AV149" i="3"/>
  <c r="AS152" i="3"/>
  <c r="AS153" i="3"/>
  <c r="AS149" i="3"/>
  <c r="AP152" i="3"/>
  <c r="AP153" i="3"/>
  <c r="AP149" i="3"/>
  <c r="AM152" i="3"/>
  <c r="AM153" i="3"/>
  <c r="AM149" i="3"/>
  <c r="AJ152" i="3"/>
  <c r="AJ153" i="3"/>
  <c r="AJ149" i="3"/>
  <c r="AG152" i="3"/>
  <c r="AG153" i="3"/>
  <c r="AG149" i="3"/>
  <c r="AD152" i="3"/>
  <c r="AD153" i="3"/>
  <c r="AD149" i="3"/>
  <c r="AA152" i="3"/>
  <c r="AA153" i="3"/>
  <c r="AA149" i="3"/>
  <c r="R152" i="3"/>
  <c r="R153" i="3"/>
  <c r="R149" i="3"/>
  <c r="O152" i="3"/>
  <c r="O153" i="3"/>
  <c r="O149" i="3"/>
  <c r="F149" i="3" s="1"/>
  <c r="X152" i="3"/>
  <c r="X153" i="3"/>
  <c r="X149" i="3"/>
  <c r="U152" i="3"/>
  <c r="U153" i="3"/>
  <c r="U149" i="3"/>
  <c r="L152" i="3"/>
  <c r="L153" i="3"/>
  <c r="I153" i="3"/>
  <c r="F153" i="3" s="1"/>
  <c r="I152" i="3"/>
  <c r="F152" i="3" s="1"/>
  <c r="AV133" i="3"/>
  <c r="AV134" i="3"/>
  <c r="AV135" i="3"/>
  <c r="AV136" i="3"/>
  <c r="AV137" i="3"/>
  <c r="AV138" i="3"/>
  <c r="AV139" i="3"/>
  <c r="AV140" i="3"/>
  <c r="AV132" i="3"/>
  <c r="AS133" i="3"/>
  <c r="AS134" i="3"/>
  <c r="AS135" i="3"/>
  <c r="AS136" i="3"/>
  <c r="AS137" i="3"/>
  <c r="AS138" i="3"/>
  <c r="AS139" i="3"/>
  <c r="AS140" i="3"/>
  <c r="AS132" i="3"/>
  <c r="AP133" i="3"/>
  <c r="AP134" i="3"/>
  <c r="AP135" i="3"/>
  <c r="AP136" i="3"/>
  <c r="AP137" i="3"/>
  <c r="AP138" i="3"/>
  <c r="AP139" i="3"/>
  <c r="AP140" i="3"/>
  <c r="AP132" i="3"/>
  <c r="AM133" i="3"/>
  <c r="AM134" i="3"/>
  <c r="AM135" i="3"/>
  <c r="AM136" i="3"/>
  <c r="AM137" i="3"/>
  <c r="AM138" i="3"/>
  <c r="AM139" i="3"/>
  <c r="AM140" i="3"/>
  <c r="AM132" i="3"/>
  <c r="AJ133" i="3"/>
  <c r="AJ134" i="3"/>
  <c r="AJ135" i="3"/>
  <c r="AJ136" i="3"/>
  <c r="AJ137" i="3"/>
  <c r="AJ138" i="3"/>
  <c r="AJ139" i="3"/>
  <c r="AJ140" i="3"/>
  <c r="AJ132" i="3"/>
  <c r="AG133" i="3"/>
  <c r="AG134" i="3"/>
  <c r="AG135" i="3"/>
  <c r="AG136" i="3"/>
  <c r="AG137" i="3"/>
  <c r="AG138" i="3"/>
  <c r="AG139" i="3"/>
  <c r="AG140" i="3"/>
  <c r="AG132" i="3"/>
  <c r="AD133" i="3"/>
  <c r="AD134" i="3"/>
  <c r="AD135" i="3"/>
  <c r="AD136" i="3"/>
  <c r="AD137" i="3"/>
  <c r="AD138" i="3"/>
  <c r="AD139" i="3"/>
  <c r="AD140" i="3"/>
  <c r="AD132" i="3"/>
  <c r="AA133" i="3"/>
  <c r="AA134" i="3"/>
  <c r="AA135" i="3"/>
  <c r="AA136" i="3"/>
  <c r="AA137" i="3"/>
  <c r="AA138" i="3"/>
  <c r="AA139" i="3"/>
  <c r="AA140" i="3"/>
  <c r="AA132" i="3"/>
  <c r="R133" i="3"/>
  <c r="R134" i="3"/>
  <c r="R135" i="3"/>
  <c r="R136" i="3"/>
  <c r="R137" i="3"/>
  <c r="R138" i="3"/>
  <c r="R139" i="3"/>
  <c r="R140" i="3"/>
  <c r="R132" i="3"/>
  <c r="O133" i="3"/>
  <c r="O134" i="3"/>
  <c r="O135" i="3"/>
  <c r="O136" i="3"/>
  <c r="O137" i="3"/>
  <c r="O138" i="3"/>
  <c r="O139" i="3"/>
  <c r="O140" i="3"/>
  <c r="O132" i="3"/>
  <c r="X133" i="3"/>
  <c r="X134" i="3"/>
  <c r="X135" i="3"/>
  <c r="X136" i="3"/>
  <c r="X137" i="3"/>
  <c r="X138" i="3"/>
  <c r="X139" i="3"/>
  <c r="X140" i="3"/>
  <c r="X132" i="3"/>
  <c r="U133" i="3"/>
  <c r="U134" i="3"/>
  <c r="U135" i="3"/>
  <c r="U136" i="3"/>
  <c r="U137" i="3"/>
  <c r="U138" i="3"/>
  <c r="U139" i="3"/>
  <c r="U140" i="3"/>
  <c r="U132" i="3"/>
  <c r="L133" i="3"/>
  <c r="L134" i="3"/>
  <c r="L135" i="3"/>
  <c r="L136" i="3"/>
  <c r="L137" i="3"/>
  <c r="L138" i="3"/>
  <c r="L139" i="3"/>
  <c r="L140" i="3"/>
  <c r="I133" i="3"/>
  <c r="I134" i="3"/>
  <c r="F134" i="3" s="1"/>
  <c r="I135" i="3"/>
  <c r="F135" i="3" s="1"/>
  <c r="I136" i="3"/>
  <c r="I137" i="3"/>
  <c r="I138" i="3"/>
  <c r="F138" i="3" s="1"/>
  <c r="AV108" i="3"/>
  <c r="AV109" i="3"/>
  <c r="AV110" i="3"/>
  <c r="AV111" i="3"/>
  <c r="AV112" i="3"/>
  <c r="AV113" i="3"/>
  <c r="AV114" i="3"/>
  <c r="AV115" i="3"/>
  <c r="AV116" i="3"/>
  <c r="AV117" i="3"/>
  <c r="AV118" i="3"/>
  <c r="AV119" i="3"/>
  <c r="AV120" i="3"/>
  <c r="AV122" i="3"/>
  <c r="AV107" i="3"/>
  <c r="AS108" i="3"/>
  <c r="AS109" i="3"/>
  <c r="AS110" i="3"/>
  <c r="AS111" i="3"/>
  <c r="AS112" i="3"/>
  <c r="AS113" i="3"/>
  <c r="AS114" i="3"/>
  <c r="AS115" i="3"/>
  <c r="AS116" i="3"/>
  <c r="AS117" i="3"/>
  <c r="AS118" i="3"/>
  <c r="AS119" i="3"/>
  <c r="AS120" i="3"/>
  <c r="AS122" i="3"/>
  <c r="AS107" i="3"/>
  <c r="AP108" i="3"/>
  <c r="AP109" i="3"/>
  <c r="AP110" i="3"/>
  <c r="AP111" i="3"/>
  <c r="AP112" i="3"/>
  <c r="AP113" i="3"/>
  <c r="AP114" i="3"/>
  <c r="AP115" i="3"/>
  <c r="AP116" i="3"/>
  <c r="AP117" i="3"/>
  <c r="AP118" i="3"/>
  <c r="AP119" i="3"/>
  <c r="AP120" i="3"/>
  <c r="AP122" i="3"/>
  <c r="AP107" i="3"/>
  <c r="AM108" i="3"/>
  <c r="AM109" i="3"/>
  <c r="AM110" i="3"/>
  <c r="AM111" i="3"/>
  <c r="AM112" i="3"/>
  <c r="AM113" i="3"/>
  <c r="AM114" i="3"/>
  <c r="AM115" i="3"/>
  <c r="AM116" i="3"/>
  <c r="AM117" i="3"/>
  <c r="AM118" i="3"/>
  <c r="AM119" i="3"/>
  <c r="AM120" i="3"/>
  <c r="AM122" i="3"/>
  <c r="AM107" i="3"/>
  <c r="AJ108" i="3"/>
  <c r="AJ109" i="3"/>
  <c r="AJ110" i="3"/>
  <c r="AJ111" i="3"/>
  <c r="AJ112" i="3"/>
  <c r="AJ113" i="3"/>
  <c r="AJ114" i="3"/>
  <c r="AJ115" i="3"/>
  <c r="AJ116" i="3"/>
  <c r="AJ117" i="3"/>
  <c r="AJ118" i="3"/>
  <c r="AJ119" i="3"/>
  <c r="AJ120" i="3"/>
  <c r="AJ122" i="3"/>
  <c r="AJ107" i="3"/>
  <c r="AG108" i="3"/>
  <c r="AG109" i="3"/>
  <c r="AG110" i="3"/>
  <c r="AG111" i="3"/>
  <c r="AG112" i="3"/>
  <c r="AG113" i="3"/>
  <c r="AG114" i="3"/>
  <c r="AG115" i="3"/>
  <c r="AG116" i="3"/>
  <c r="AG117" i="3"/>
  <c r="AG118" i="3"/>
  <c r="AG119" i="3"/>
  <c r="AG120" i="3"/>
  <c r="AG122" i="3"/>
  <c r="AG107" i="3"/>
  <c r="AD108" i="3"/>
  <c r="AD109" i="3"/>
  <c r="AD110" i="3"/>
  <c r="AD111" i="3"/>
  <c r="AD112" i="3"/>
  <c r="AD113" i="3"/>
  <c r="AD114" i="3"/>
  <c r="AD115" i="3"/>
  <c r="AD116" i="3"/>
  <c r="AD117" i="3"/>
  <c r="AD118" i="3"/>
  <c r="AD119" i="3"/>
  <c r="AD120" i="3"/>
  <c r="AD122" i="3"/>
  <c r="AD107" i="3"/>
  <c r="AA108" i="3"/>
  <c r="AA109" i="3"/>
  <c r="AA110" i="3"/>
  <c r="AA111" i="3"/>
  <c r="AA112" i="3"/>
  <c r="AA113" i="3"/>
  <c r="AA114" i="3"/>
  <c r="AA115" i="3"/>
  <c r="AA116" i="3"/>
  <c r="AA117" i="3"/>
  <c r="AA118" i="3"/>
  <c r="AA119" i="3"/>
  <c r="AA120" i="3"/>
  <c r="AA122" i="3"/>
  <c r="AA107" i="3"/>
  <c r="X108" i="3"/>
  <c r="X109" i="3"/>
  <c r="X110" i="3"/>
  <c r="X111" i="3"/>
  <c r="X112" i="3"/>
  <c r="X113" i="3"/>
  <c r="X114" i="3"/>
  <c r="X115" i="3"/>
  <c r="X116" i="3"/>
  <c r="X117" i="3"/>
  <c r="X118" i="3"/>
  <c r="X119" i="3"/>
  <c r="X120" i="3"/>
  <c r="X122" i="3"/>
  <c r="X107" i="3"/>
  <c r="U108" i="3"/>
  <c r="U109" i="3"/>
  <c r="U110" i="3"/>
  <c r="U111" i="3"/>
  <c r="U112" i="3"/>
  <c r="U113" i="3"/>
  <c r="U114" i="3"/>
  <c r="U115" i="3"/>
  <c r="U116" i="3"/>
  <c r="U117" i="3"/>
  <c r="U118" i="3"/>
  <c r="U119" i="3"/>
  <c r="U120" i="3"/>
  <c r="U122" i="3"/>
  <c r="U107" i="3"/>
  <c r="L108" i="3"/>
  <c r="L109" i="3"/>
  <c r="L110" i="3"/>
  <c r="L111" i="3"/>
  <c r="L112" i="3"/>
  <c r="L113" i="3"/>
  <c r="L114" i="3"/>
  <c r="L115" i="3"/>
  <c r="L116" i="3"/>
  <c r="L117" i="3"/>
  <c r="L119" i="3"/>
  <c r="L120" i="3"/>
  <c r="L107" i="3"/>
  <c r="I109" i="3"/>
  <c r="F109" i="3" s="1"/>
  <c r="I110" i="3"/>
  <c r="I111" i="3"/>
  <c r="F111" i="3" s="1"/>
  <c r="I112" i="3"/>
  <c r="F112" i="3" s="1"/>
  <c r="I113" i="3"/>
  <c r="F113" i="3" s="1"/>
  <c r="I114" i="3"/>
  <c r="F114" i="3" s="1"/>
  <c r="I115" i="3"/>
  <c r="F115" i="3" s="1"/>
  <c r="I116" i="3"/>
  <c r="F116" i="3" s="1"/>
  <c r="I118" i="3"/>
  <c r="I119" i="3"/>
  <c r="F119" i="3" s="1"/>
  <c r="I120" i="3"/>
  <c r="F120" i="3" s="1"/>
  <c r="I122" i="3"/>
  <c r="AV86" i="3"/>
  <c r="AV87" i="3"/>
  <c r="AV88" i="3"/>
  <c r="AV89" i="3"/>
  <c r="AV90" i="3"/>
  <c r="AV91" i="3"/>
  <c r="AV92" i="3"/>
  <c r="AV93" i="3"/>
  <c r="AV94" i="3"/>
  <c r="AV95" i="3"/>
  <c r="AV96" i="3"/>
  <c r="AV97" i="3"/>
  <c r="AV98" i="3"/>
  <c r="AV85" i="3"/>
  <c r="AS86" i="3"/>
  <c r="AS87" i="3"/>
  <c r="AS88" i="3"/>
  <c r="AS89" i="3"/>
  <c r="AS90" i="3"/>
  <c r="AS91" i="3"/>
  <c r="AS92" i="3"/>
  <c r="AS93" i="3"/>
  <c r="AS94" i="3"/>
  <c r="AS95" i="3"/>
  <c r="AS96" i="3"/>
  <c r="AS97" i="3"/>
  <c r="AS98" i="3"/>
  <c r="AS85" i="3"/>
  <c r="AP86" i="3"/>
  <c r="AP87" i="3"/>
  <c r="AP88" i="3"/>
  <c r="AP89" i="3"/>
  <c r="AP90" i="3"/>
  <c r="AP91" i="3"/>
  <c r="AP92" i="3"/>
  <c r="AP93" i="3"/>
  <c r="AP94" i="3"/>
  <c r="AP95" i="3"/>
  <c r="AP96" i="3"/>
  <c r="AP97" i="3"/>
  <c r="AP98" i="3"/>
  <c r="AP85" i="3"/>
  <c r="AM86" i="3"/>
  <c r="AM87" i="3"/>
  <c r="AM88" i="3"/>
  <c r="AM89" i="3"/>
  <c r="AM90" i="3"/>
  <c r="AM91" i="3"/>
  <c r="AM92" i="3"/>
  <c r="AM93" i="3"/>
  <c r="AM94" i="3"/>
  <c r="AM95" i="3"/>
  <c r="AM96" i="3"/>
  <c r="AM97" i="3"/>
  <c r="AM98" i="3"/>
  <c r="AM85" i="3"/>
  <c r="AJ86" i="3"/>
  <c r="AJ87" i="3"/>
  <c r="AJ88" i="3"/>
  <c r="AJ89" i="3"/>
  <c r="AJ90" i="3"/>
  <c r="AJ91" i="3"/>
  <c r="AJ92" i="3"/>
  <c r="AJ93" i="3"/>
  <c r="AJ94" i="3"/>
  <c r="AJ95" i="3"/>
  <c r="AJ96" i="3"/>
  <c r="AJ97" i="3"/>
  <c r="AJ85" i="3"/>
  <c r="AG86" i="3"/>
  <c r="AG87" i="3"/>
  <c r="AG88" i="3"/>
  <c r="AG89" i="3"/>
  <c r="AG90" i="3"/>
  <c r="AG91" i="3"/>
  <c r="AG92" i="3"/>
  <c r="AG93" i="3"/>
  <c r="AG94" i="3"/>
  <c r="AG95" i="3"/>
  <c r="AG96" i="3"/>
  <c r="AG97" i="3"/>
  <c r="AG98" i="3"/>
  <c r="AG85" i="3"/>
  <c r="AD86" i="3"/>
  <c r="AD87" i="3"/>
  <c r="AD88" i="3"/>
  <c r="AD89" i="3"/>
  <c r="AD90" i="3"/>
  <c r="AD91" i="3"/>
  <c r="AD92" i="3"/>
  <c r="AD93" i="3"/>
  <c r="AD94" i="3"/>
  <c r="AD95" i="3"/>
  <c r="AD96" i="3"/>
  <c r="AD97" i="3"/>
  <c r="AD98" i="3"/>
  <c r="AD85" i="3"/>
  <c r="AA86" i="3"/>
  <c r="AA87" i="3"/>
  <c r="AA88" i="3"/>
  <c r="AA89" i="3"/>
  <c r="AA90" i="3"/>
  <c r="AA91" i="3"/>
  <c r="AA92" i="3"/>
  <c r="AA93" i="3"/>
  <c r="AA94" i="3"/>
  <c r="AA95" i="3"/>
  <c r="AA96" i="3"/>
  <c r="AA97" i="3"/>
  <c r="AA98" i="3"/>
  <c r="AA85" i="3"/>
  <c r="X86" i="3"/>
  <c r="X87" i="3"/>
  <c r="X88" i="3"/>
  <c r="X89" i="3"/>
  <c r="X90" i="3"/>
  <c r="X91" i="3"/>
  <c r="X92" i="3"/>
  <c r="X93" i="3"/>
  <c r="X94" i="3"/>
  <c r="X95" i="3"/>
  <c r="X96" i="3"/>
  <c r="X97" i="3"/>
  <c r="X85" i="3"/>
  <c r="U86" i="3"/>
  <c r="U87" i="3"/>
  <c r="U88" i="3"/>
  <c r="U89" i="3"/>
  <c r="U90" i="3"/>
  <c r="U91" i="3"/>
  <c r="U92" i="3"/>
  <c r="U93" i="3"/>
  <c r="U94" i="3"/>
  <c r="U95" i="3"/>
  <c r="U96" i="3"/>
  <c r="U97" i="3"/>
  <c r="U98" i="3"/>
  <c r="U85" i="3"/>
  <c r="L87" i="3"/>
  <c r="L89" i="3"/>
  <c r="L90" i="3"/>
  <c r="L93" i="3"/>
  <c r="L95" i="3"/>
  <c r="L96" i="3"/>
  <c r="L97" i="3"/>
  <c r="L98" i="3"/>
  <c r="L85" i="3"/>
  <c r="I86" i="3"/>
  <c r="I87" i="3"/>
  <c r="F87" i="3" s="1"/>
  <c r="I88" i="3"/>
  <c r="I89" i="3"/>
  <c r="F89" i="3" s="1"/>
  <c r="I90" i="3"/>
  <c r="F90" i="3" s="1"/>
  <c r="I92" i="3"/>
  <c r="I93" i="3"/>
  <c r="F93" i="3" s="1"/>
  <c r="I94" i="3"/>
  <c r="I95" i="3"/>
  <c r="F95" i="3" s="1"/>
  <c r="I96" i="3"/>
  <c r="F96" i="3" s="1"/>
  <c r="I97" i="3"/>
  <c r="F97" i="3" s="1"/>
  <c r="I98" i="3"/>
  <c r="F98" i="3" s="1"/>
  <c r="I85" i="3"/>
  <c r="AV68" i="3"/>
  <c r="AV69" i="3"/>
  <c r="AV70" i="3"/>
  <c r="AV71" i="3"/>
  <c r="AV72" i="3"/>
  <c r="AV73" i="3"/>
  <c r="AV74" i="3"/>
  <c r="AV76" i="3"/>
  <c r="AV77" i="3"/>
  <c r="AV67" i="3"/>
  <c r="AS68" i="3"/>
  <c r="AS69" i="3"/>
  <c r="AS70" i="3"/>
  <c r="AS71" i="3"/>
  <c r="AS72" i="3"/>
  <c r="AS73" i="3"/>
  <c r="AS74" i="3"/>
  <c r="AS76" i="3"/>
  <c r="AS77" i="3"/>
  <c r="AS67" i="3"/>
  <c r="AP68" i="3"/>
  <c r="AP69" i="3"/>
  <c r="AP70" i="3"/>
  <c r="AP71" i="3"/>
  <c r="AP72" i="3"/>
  <c r="AP73" i="3"/>
  <c r="AP74" i="3"/>
  <c r="AP76" i="3"/>
  <c r="AP77" i="3"/>
  <c r="AP67" i="3"/>
  <c r="AM68" i="3"/>
  <c r="AM69" i="3"/>
  <c r="AM70" i="3"/>
  <c r="AM71" i="3"/>
  <c r="AM72" i="3"/>
  <c r="AM73" i="3"/>
  <c r="AM74" i="3"/>
  <c r="AM76" i="3"/>
  <c r="AM67" i="3"/>
  <c r="AJ68" i="3"/>
  <c r="AJ69" i="3"/>
  <c r="AJ70" i="3"/>
  <c r="AJ71" i="3"/>
  <c r="AJ72" i="3"/>
  <c r="AJ73" i="3"/>
  <c r="AJ74" i="3"/>
  <c r="AJ76" i="3"/>
  <c r="AJ77" i="3"/>
  <c r="AJ67" i="3"/>
  <c r="AG68" i="3"/>
  <c r="AG69" i="3"/>
  <c r="AG70" i="3"/>
  <c r="AG71" i="3"/>
  <c r="AG72" i="3"/>
  <c r="AG73" i="3"/>
  <c r="AG74" i="3"/>
  <c r="AG76" i="3"/>
  <c r="AG77" i="3"/>
  <c r="AG67" i="3"/>
  <c r="AD68" i="3"/>
  <c r="AD69" i="3"/>
  <c r="AD70" i="3"/>
  <c r="AD71" i="3"/>
  <c r="AD72" i="3"/>
  <c r="AD73" i="3"/>
  <c r="AD74" i="3"/>
  <c r="AD76" i="3"/>
  <c r="AD77" i="3"/>
  <c r="AD67" i="3"/>
  <c r="AA68" i="3"/>
  <c r="AA69" i="3"/>
  <c r="AA70" i="3"/>
  <c r="AA71" i="3"/>
  <c r="AA72" i="3"/>
  <c r="AA73" i="3"/>
  <c r="AA74" i="3"/>
  <c r="AA76" i="3"/>
  <c r="AA77" i="3"/>
  <c r="AA67" i="3"/>
  <c r="R68" i="3"/>
  <c r="R69" i="3"/>
  <c r="R70" i="3"/>
  <c r="R71" i="3"/>
  <c r="R72" i="3"/>
  <c r="R73" i="3"/>
  <c r="R74" i="3"/>
  <c r="R76" i="3"/>
  <c r="R77" i="3"/>
  <c r="R67" i="3"/>
  <c r="O68" i="3"/>
  <c r="O69" i="3"/>
  <c r="O70" i="3"/>
  <c r="F70" i="3" s="1"/>
  <c r="O71" i="3"/>
  <c r="F71" i="3" s="1"/>
  <c r="O72" i="3"/>
  <c r="F72" i="3" s="1"/>
  <c r="O73" i="3"/>
  <c r="O74" i="3"/>
  <c r="O76" i="3"/>
  <c r="F76" i="3" s="1"/>
  <c r="O77" i="3"/>
  <c r="O67" i="3"/>
  <c r="X68" i="3"/>
  <c r="X69" i="3"/>
  <c r="X70" i="3"/>
  <c r="X71" i="3"/>
  <c r="X72" i="3"/>
  <c r="X73" i="3"/>
  <c r="X74" i="3"/>
  <c r="X76" i="3"/>
  <c r="X77" i="3"/>
  <c r="X67" i="3"/>
  <c r="U68" i="3"/>
  <c r="U69" i="3"/>
  <c r="U70" i="3"/>
  <c r="U71" i="3"/>
  <c r="U72" i="3"/>
  <c r="U73" i="3"/>
  <c r="U74" i="3"/>
  <c r="U76" i="3"/>
  <c r="U77" i="3"/>
  <c r="U67" i="3"/>
  <c r="L68" i="3"/>
  <c r="L69" i="3"/>
  <c r="L70" i="3"/>
  <c r="L71" i="3"/>
  <c r="L72" i="3"/>
  <c r="L73" i="3"/>
  <c r="L74" i="3"/>
  <c r="L76" i="3"/>
  <c r="L67" i="3"/>
  <c r="I68" i="3"/>
  <c r="I69" i="3"/>
  <c r="I70" i="3"/>
  <c r="I72" i="3"/>
  <c r="I74" i="3"/>
  <c r="I76" i="3"/>
  <c r="I78" i="3"/>
  <c r="F78" i="3" s="1"/>
  <c r="AV42" i="3"/>
  <c r="AV43" i="3"/>
  <c r="AV44" i="3"/>
  <c r="AV45" i="3"/>
  <c r="AV46" i="3"/>
  <c r="AV47" i="3"/>
  <c r="AV48" i="3"/>
  <c r="AV49" i="3"/>
  <c r="AV50" i="3"/>
  <c r="AV51" i="3"/>
  <c r="AV52" i="3"/>
  <c r="AV40" i="3"/>
  <c r="AS42" i="3"/>
  <c r="AS43" i="3"/>
  <c r="AS44" i="3"/>
  <c r="AS45" i="3"/>
  <c r="AS46" i="3"/>
  <c r="AS47" i="3"/>
  <c r="AS48" i="3"/>
  <c r="AS49" i="3"/>
  <c r="AS50" i="3"/>
  <c r="AS51" i="3"/>
  <c r="AS52" i="3"/>
  <c r="AS40" i="3"/>
  <c r="AP42" i="3"/>
  <c r="AP43" i="3"/>
  <c r="AP44" i="3"/>
  <c r="AP45" i="3"/>
  <c r="AP46" i="3"/>
  <c r="AP47" i="3"/>
  <c r="AP48" i="3"/>
  <c r="AP49" i="3"/>
  <c r="AP50" i="3"/>
  <c r="AP51" i="3"/>
  <c r="AP52" i="3"/>
  <c r="AP40" i="3"/>
  <c r="AM42" i="3"/>
  <c r="AM43" i="3"/>
  <c r="AM44" i="3"/>
  <c r="AM45" i="3"/>
  <c r="AM46" i="3"/>
  <c r="AM47" i="3"/>
  <c r="AM48" i="3"/>
  <c r="AM49" i="3"/>
  <c r="AM50" i="3"/>
  <c r="AM51" i="3"/>
  <c r="AM52" i="3"/>
  <c r="AM40" i="3"/>
  <c r="AJ42" i="3"/>
  <c r="AJ43" i="3"/>
  <c r="AJ44" i="3"/>
  <c r="AJ45" i="3"/>
  <c r="AJ46" i="3"/>
  <c r="AJ47" i="3"/>
  <c r="AJ48" i="3"/>
  <c r="AJ49" i="3"/>
  <c r="AJ50" i="3"/>
  <c r="AJ51" i="3"/>
  <c r="AJ52" i="3"/>
  <c r="AJ40" i="3"/>
  <c r="AG42" i="3"/>
  <c r="AG43" i="3"/>
  <c r="AG44" i="3"/>
  <c r="AG45" i="3"/>
  <c r="AG46" i="3"/>
  <c r="AG47" i="3"/>
  <c r="AG48" i="3"/>
  <c r="AG49" i="3"/>
  <c r="AG50" i="3"/>
  <c r="AG51" i="3"/>
  <c r="AG52" i="3"/>
  <c r="AG40" i="3"/>
  <c r="AD42" i="3"/>
  <c r="AD43" i="3"/>
  <c r="AD44" i="3"/>
  <c r="AD45" i="3"/>
  <c r="AD46" i="3"/>
  <c r="AD47" i="3"/>
  <c r="AD48" i="3"/>
  <c r="AD49" i="3"/>
  <c r="AD50" i="3"/>
  <c r="AD51" i="3"/>
  <c r="AD52" i="3"/>
  <c r="AD40" i="3"/>
  <c r="AA42" i="3"/>
  <c r="AA43" i="3"/>
  <c r="AA44" i="3"/>
  <c r="AA45" i="3"/>
  <c r="AA46" i="3"/>
  <c r="AA47" i="3"/>
  <c r="AA48" i="3"/>
  <c r="AA49" i="3"/>
  <c r="AA50" i="3"/>
  <c r="AA51" i="3"/>
  <c r="AA52" i="3"/>
  <c r="AA40" i="3"/>
  <c r="X42" i="3"/>
  <c r="X43" i="3"/>
  <c r="X44" i="3"/>
  <c r="X45" i="3"/>
  <c r="X46" i="3"/>
  <c r="X47" i="3"/>
  <c r="X48" i="3"/>
  <c r="X49" i="3"/>
  <c r="X50" i="3"/>
  <c r="X51" i="3"/>
  <c r="X52" i="3"/>
  <c r="X40" i="3"/>
  <c r="U42" i="3"/>
  <c r="U43" i="3"/>
  <c r="U44" i="3"/>
  <c r="U45" i="3"/>
  <c r="U46" i="3"/>
  <c r="U47" i="3"/>
  <c r="U48" i="3"/>
  <c r="U49" i="3"/>
  <c r="U50" i="3"/>
  <c r="U51" i="3"/>
  <c r="U52" i="3"/>
  <c r="U40" i="3"/>
  <c r="AV28" i="3"/>
  <c r="AV29" i="3"/>
  <c r="AV30" i="3"/>
  <c r="AV31" i="3"/>
  <c r="AV32" i="3"/>
  <c r="AV33" i="3"/>
  <c r="AV34" i="3"/>
  <c r="AV27" i="3"/>
  <c r="AS28" i="3"/>
  <c r="AS29" i="3"/>
  <c r="AS30" i="3"/>
  <c r="AS31" i="3"/>
  <c r="AS32" i="3"/>
  <c r="AS33" i="3"/>
  <c r="AS34" i="3"/>
  <c r="AS27" i="3"/>
  <c r="AP28" i="3"/>
  <c r="AP29" i="3"/>
  <c r="AP30" i="3"/>
  <c r="AP31" i="3"/>
  <c r="AP32" i="3"/>
  <c r="AP33" i="3"/>
  <c r="AP34" i="3"/>
  <c r="AP27" i="3"/>
  <c r="AM28" i="3"/>
  <c r="AM29" i="3"/>
  <c r="AM30" i="3"/>
  <c r="AM31" i="3"/>
  <c r="AM32" i="3"/>
  <c r="AM33" i="3"/>
  <c r="AM34" i="3"/>
  <c r="AM27" i="3"/>
  <c r="AJ28" i="3"/>
  <c r="AJ29" i="3"/>
  <c r="AJ30" i="3"/>
  <c r="AJ31" i="3"/>
  <c r="AJ32" i="3"/>
  <c r="AJ33" i="3"/>
  <c r="AJ34" i="3"/>
  <c r="AJ27" i="3"/>
  <c r="AG28" i="3"/>
  <c r="AG29" i="3"/>
  <c r="AG30" i="3"/>
  <c r="AG31" i="3"/>
  <c r="AG32" i="3"/>
  <c r="AG33" i="3"/>
  <c r="AG34" i="3"/>
  <c r="AG27" i="3"/>
  <c r="AD28" i="3"/>
  <c r="AD29" i="3"/>
  <c r="AD30" i="3"/>
  <c r="AD31" i="3"/>
  <c r="AD32" i="3"/>
  <c r="AD33" i="3"/>
  <c r="AD34" i="3"/>
  <c r="AD27" i="3"/>
  <c r="AA28" i="3"/>
  <c r="AA29" i="3"/>
  <c r="AA30" i="3"/>
  <c r="AA31" i="3"/>
  <c r="AA32" i="3"/>
  <c r="AA33" i="3"/>
  <c r="AA34" i="3"/>
  <c r="AA27" i="3"/>
  <c r="R28" i="3"/>
  <c r="R29" i="3"/>
  <c r="R30" i="3"/>
  <c r="R31" i="3"/>
  <c r="R32" i="3"/>
  <c r="R33" i="3"/>
  <c r="R34" i="3"/>
  <c r="R27" i="3"/>
  <c r="O28" i="3"/>
  <c r="O29" i="3"/>
  <c r="O30" i="3"/>
  <c r="O31" i="3"/>
  <c r="O32" i="3"/>
  <c r="O33" i="3"/>
  <c r="O34" i="3"/>
  <c r="O27" i="3"/>
  <c r="X28" i="3"/>
  <c r="X29" i="3"/>
  <c r="X30" i="3"/>
  <c r="X31" i="3"/>
  <c r="X32" i="3"/>
  <c r="X33" i="3"/>
  <c r="X34" i="3"/>
  <c r="X27" i="3"/>
  <c r="U28" i="3"/>
  <c r="U29" i="3"/>
  <c r="U30" i="3"/>
  <c r="U31" i="3"/>
  <c r="U32" i="3"/>
  <c r="U33" i="3"/>
  <c r="U34" i="3"/>
  <c r="U27" i="3"/>
  <c r="L28" i="3"/>
  <c r="L29" i="3"/>
  <c r="L30" i="3"/>
  <c r="L31" i="3"/>
  <c r="L32" i="3"/>
  <c r="L33" i="3"/>
  <c r="L34" i="3"/>
  <c r="L27" i="3"/>
  <c r="I28" i="3"/>
  <c r="F28" i="3" s="1"/>
  <c r="I29" i="3"/>
  <c r="F29" i="3" s="1"/>
  <c r="I30" i="3"/>
  <c r="I31" i="3"/>
  <c r="I32" i="3"/>
  <c r="I33" i="3"/>
  <c r="I34" i="3"/>
  <c r="F34" i="3" s="1"/>
  <c r="AV9" i="3"/>
  <c r="AV10" i="3"/>
  <c r="AV11" i="3"/>
  <c r="AV12" i="3"/>
  <c r="AV13" i="3"/>
  <c r="AV14" i="3"/>
  <c r="AV15" i="3"/>
  <c r="AV16" i="3"/>
  <c r="AV17" i="3"/>
  <c r="AV18" i="3"/>
  <c r="AV19" i="3"/>
  <c r="AV20" i="3"/>
  <c r="AV21" i="3"/>
  <c r="AV8" i="3"/>
  <c r="AS9" i="3"/>
  <c r="AS10" i="3"/>
  <c r="AS11" i="3"/>
  <c r="AS12" i="3"/>
  <c r="AS13" i="3"/>
  <c r="AS14" i="3"/>
  <c r="AS15" i="3"/>
  <c r="AS16" i="3"/>
  <c r="AS17" i="3"/>
  <c r="AS18" i="3"/>
  <c r="AS19" i="3"/>
  <c r="AS20" i="3"/>
  <c r="AS21" i="3"/>
  <c r="AS8" i="3"/>
  <c r="AP9" i="3"/>
  <c r="AP10" i="3"/>
  <c r="AP11" i="3"/>
  <c r="AP12" i="3"/>
  <c r="AP13" i="3"/>
  <c r="AP14" i="3"/>
  <c r="AP15" i="3"/>
  <c r="AP16" i="3"/>
  <c r="AP17" i="3"/>
  <c r="AP18" i="3"/>
  <c r="AP19" i="3"/>
  <c r="AP20" i="3"/>
  <c r="AP21" i="3"/>
  <c r="AP8" i="3"/>
  <c r="AM9" i="3"/>
  <c r="AM10" i="3"/>
  <c r="AM11" i="3"/>
  <c r="AM12" i="3"/>
  <c r="AM13" i="3"/>
  <c r="AM14" i="3"/>
  <c r="AM15" i="3"/>
  <c r="AM16" i="3"/>
  <c r="AM17" i="3"/>
  <c r="AM18" i="3"/>
  <c r="AM19" i="3"/>
  <c r="AM20" i="3"/>
  <c r="AM21" i="3"/>
  <c r="AM8" i="3"/>
  <c r="AJ9" i="3"/>
  <c r="AJ10" i="3"/>
  <c r="AJ11" i="3"/>
  <c r="AJ12" i="3"/>
  <c r="AJ13" i="3"/>
  <c r="AJ14" i="3"/>
  <c r="AJ15" i="3"/>
  <c r="AJ16" i="3"/>
  <c r="AJ17" i="3"/>
  <c r="AJ18" i="3"/>
  <c r="AJ19" i="3"/>
  <c r="AJ20" i="3"/>
  <c r="AJ21" i="3"/>
  <c r="AJ8" i="3"/>
  <c r="AG9" i="3"/>
  <c r="AG10" i="3"/>
  <c r="AG11" i="3"/>
  <c r="AG12" i="3"/>
  <c r="AG13" i="3"/>
  <c r="AG14" i="3"/>
  <c r="AG15" i="3"/>
  <c r="AG16" i="3"/>
  <c r="AG17" i="3"/>
  <c r="AG18" i="3"/>
  <c r="AG19" i="3"/>
  <c r="AG20" i="3"/>
  <c r="AG21" i="3"/>
  <c r="AG8" i="3"/>
  <c r="AD9" i="3"/>
  <c r="AD10" i="3"/>
  <c r="AD11" i="3"/>
  <c r="AD12" i="3"/>
  <c r="AD13" i="3"/>
  <c r="AD14" i="3"/>
  <c r="AD15" i="3"/>
  <c r="AD16" i="3"/>
  <c r="AD17" i="3"/>
  <c r="AD18" i="3"/>
  <c r="AD19" i="3"/>
  <c r="AD20" i="3"/>
  <c r="AD21" i="3"/>
  <c r="AD8" i="3"/>
  <c r="AA9" i="3"/>
  <c r="AA10" i="3"/>
  <c r="AA11" i="3"/>
  <c r="AA12" i="3"/>
  <c r="AA13" i="3"/>
  <c r="AA14" i="3"/>
  <c r="AA15" i="3"/>
  <c r="AA16" i="3"/>
  <c r="AA17" i="3"/>
  <c r="AA18" i="3"/>
  <c r="AA19" i="3"/>
  <c r="AA20" i="3"/>
  <c r="AA21" i="3"/>
  <c r="AA8" i="3"/>
  <c r="R9" i="3"/>
  <c r="R10" i="3"/>
  <c r="R11" i="3"/>
  <c r="R12" i="3"/>
  <c r="R13" i="3"/>
  <c r="R14" i="3"/>
  <c r="R15" i="3"/>
  <c r="R16" i="3"/>
  <c r="R17" i="3"/>
  <c r="R18" i="3"/>
  <c r="R19" i="3"/>
  <c r="R20" i="3"/>
  <c r="R21" i="3"/>
  <c r="R8" i="3"/>
  <c r="O9" i="3"/>
  <c r="O10" i="3"/>
  <c r="O11" i="3"/>
  <c r="O12" i="3"/>
  <c r="O13" i="3"/>
  <c r="O14" i="3"/>
  <c r="O15" i="3"/>
  <c r="O16" i="3"/>
  <c r="O17" i="3"/>
  <c r="O18" i="3"/>
  <c r="O19" i="3"/>
  <c r="O20" i="3"/>
  <c r="O21" i="3"/>
  <c r="O8" i="3"/>
  <c r="X9" i="3"/>
  <c r="X10" i="3"/>
  <c r="X11" i="3"/>
  <c r="X12" i="3"/>
  <c r="X13" i="3"/>
  <c r="X14" i="3"/>
  <c r="X15" i="3"/>
  <c r="X16" i="3"/>
  <c r="X17" i="3"/>
  <c r="X18" i="3"/>
  <c r="X19" i="3"/>
  <c r="X20" i="3"/>
  <c r="X21" i="3"/>
  <c r="X8" i="3"/>
  <c r="U9" i="3"/>
  <c r="U10" i="3"/>
  <c r="U11" i="3"/>
  <c r="U12" i="3"/>
  <c r="U13" i="3"/>
  <c r="U14" i="3"/>
  <c r="U15" i="3"/>
  <c r="U16" i="3"/>
  <c r="U17" i="3"/>
  <c r="U18" i="3"/>
  <c r="U19" i="3"/>
  <c r="U20" i="3"/>
  <c r="U21" i="3"/>
  <c r="U8" i="3"/>
  <c r="L13" i="3"/>
  <c r="L14" i="3"/>
  <c r="L15" i="3"/>
  <c r="L16" i="3"/>
  <c r="L17" i="3"/>
  <c r="L18" i="3"/>
  <c r="L19" i="3"/>
  <c r="L20" i="3"/>
  <c r="L21" i="3"/>
  <c r="I9" i="3"/>
  <c r="F9" i="3" s="1"/>
  <c r="I10" i="3"/>
  <c r="I12" i="3"/>
  <c r="F12" i="3" s="1"/>
  <c r="I13" i="3"/>
  <c r="F13" i="3" s="1"/>
  <c r="I14" i="3"/>
  <c r="F14" i="3" s="1"/>
  <c r="I15" i="3"/>
  <c r="F15" i="3" s="1"/>
  <c r="I16" i="3"/>
  <c r="F16" i="3" s="1"/>
  <c r="I17" i="3"/>
  <c r="F17" i="3" s="1"/>
  <c r="I18" i="3"/>
  <c r="F18" i="3" s="1"/>
  <c r="I19" i="3"/>
  <c r="F19" i="3" s="1"/>
  <c r="I20" i="3"/>
  <c r="F20" i="3" s="1"/>
  <c r="I21" i="3"/>
  <c r="F21" i="3" s="1"/>
  <c r="L49" i="3"/>
  <c r="L50" i="3"/>
  <c r="L51" i="3"/>
  <c r="L52" i="3"/>
  <c r="L58" i="3"/>
  <c r="F58" i="3" s="1"/>
  <c r="L46" i="3"/>
  <c r="L47" i="3"/>
  <c r="L42" i="3"/>
  <c r="L44" i="3"/>
  <c r="L45" i="3"/>
  <c r="F45" i="3" s="1"/>
  <c r="L40" i="3"/>
  <c r="I42" i="3"/>
  <c r="F42" i="3" s="1"/>
  <c r="I43" i="3"/>
  <c r="I44" i="3"/>
  <c r="F44" i="3" s="1"/>
  <c r="I45" i="3"/>
  <c r="I46" i="3"/>
  <c r="F46" i="3" s="1"/>
  <c r="I48" i="3"/>
  <c r="I49" i="3"/>
  <c r="F49" i="3" s="1"/>
  <c r="I51" i="3"/>
  <c r="F51" i="3" s="1"/>
  <c r="I52" i="3"/>
  <c r="F52" i="3" s="1"/>
  <c r="I58" i="3"/>
  <c r="I40" i="3"/>
  <c r="F40" i="3" s="1"/>
  <c r="K148" i="2"/>
  <c r="Z169" i="2"/>
  <c r="Z170" i="2"/>
  <c r="Z168" i="2"/>
  <c r="U169" i="2"/>
  <c r="U170" i="2"/>
  <c r="U168" i="2"/>
  <c r="P169" i="2"/>
  <c r="P170" i="2"/>
  <c r="P168" i="2"/>
  <c r="K169" i="2"/>
  <c r="K168" i="2"/>
  <c r="Z149" i="2"/>
  <c r="Z150" i="2"/>
  <c r="Z151" i="2"/>
  <c r="Z152" i="2"/>
  <c r="Z153" i="2"/>
  <c r="Z154" i="2"/>
  <c r="Z155" i="2"/>
  <c r="Z156" i="2"/>
  <c r="Z157" i="2"/>
  <c r="Z158" i="2"/>
  <c r="Z159" i="2"/>
  <c r="Z161" i="2"/>
  <c r="Z162" i="2"/>
  <c r="Z148" i="2"/>
  <c r="U149" i="2"/>
  <c r="U150" i="2"/>
  <c r="U151" i="2"/>
  <c r="U152" i="2"/>
  <c r="U153" i="2"/>
  <c r="U154" i="2"/>
  <c r="U155" i="2"/>
  <c r="U156" i="2"/>
  <c r="U157" i="2"/>
  <c r="U158" i="2"/>
  <c r="U159" i="2"/>
  <c r="U161" i="2"/>
  <c r="U162" i="2"/>
  <c r="U148" i="2"/>
  <c r="P149" i="2"/>
  <c r="P150" i="2"/>
  <c r="P151" i="2"/>
  <c r="P152" i="2"/>
  <c r="P153" i="2"/>
  <c r="P154" i="2"/>
  <c r="P155" i="2"/>
  <c r="P156" i="2"/>
  <c r="P157" i="2"/>
  <c r="P158" i="2"/>
  <c r="P159" i="2"/>
  <c r="P161" i="2"/>
  <c r="P162" i="2"/>
  <c r="P148" i="2"/>
  <c r="K157" i="2"/>
  <c r="K161" i="2"/>
  <c r="F161" i="2" s="1"/>
  <c r="K162" i="2"/>
  <c r="F162" i="2" s="1"/>
  <c r="K150" i="2"/>
  <c r="K151" i="2"/>
  <c r="K152" i="2"/>
  <c r="K153" i="2"/>
  <c r="K154" i="2"/>
  <c r="K155"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4" i="2"/>
  <c r="Z135" i="2"/>
  <c r="Z136" i="2"/>
  <c r="Z137" i="2"/>
  <c r="Z138" i="2"/>
  <c r="Z139" i="2"/>
  <c r="Z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4" i="2"/>
  <c r="U135" i="2"/>
  <c r="U136" i="2"/>
  <c r="U137" i="2"/>
  <c r="U138" i="2"/>
  <c r="U139" i="2"/>
  <c r="U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4" i="2"/>
  <c r="P135" i="2"/>
  <c r="P136" i="2"/>
  <c r="P137" i="2"/>
  <c r="P138" i="2"/>
  <c r="P139" i="2"/>
  <c r="P140" i="2"/>
  <c r="P99" i="2"/>
  <c r="O100" i="2"/>
  <c r="K100" i="2"/>
  <c r="K101" i="2"/>
  <c r="K102" i="2"/>
  <c r="K105" i="2"/>
  <c r="K107" i="2"/>
  <c r="K108" i="2"/>
  <c r="K110" i="2"/>
  <c r="K111" i="2"/>
  <c r="K113" i="2"/>
  <c r="K114" i="2"/>
  <c r="K118" i="2"/>
  <c r="K120" i="2"/>
  <c r="K121" i="2"/>
  <c r="K123" i="2"/>
  <c r="F123" i="2" s="1"/>
  <c r="K126" i="2"/>
  <c r="K128" i="2"/>
  <c r="F128" i="2" s="1"/>
  <c r="K131" i="2"/>
  <c r="K132" i="2"/>
  <c r="K134" i="2"/>
  <c r="K136" i="2"/>
  <c r="K99"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7" i="2"/>
  <c r="Z90" i="2"/>
  <c r="Z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7" i="2"/>
  <c r="U90" i="2"/>
  <c r="U55" i="2"/>
  <c r="P56" i="2"/>
  <c r="F56" i="2" s="1"/>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7" i="2"/>
  <c r="P90" i="2"/>
  <c r="P55" i="2"/>
  <c r="K77" i="2"/>
  <c r="K74" i="2"/>
  <c r="K69" i="2"/>
  <c r="K66" i="2"/>
  <c r="K63" i="2"/>
  <c r="F63" i="2" s="1"/>
  <c r="K62" i="2"/>
  <c r="K59" i="2"/>
  <c r="F59" i="2" s="1"/>
  <c r="K58" i="2"/>
  <c r="K55" i="2"/>
  <c r="Z45" i="2"/>
  <c r="Z46" i="2"/>
  <c r="Z47" i="2"/>
  <c r="Z48" i="2"/>
  <c r="Z49" i="2"/>
  <c r="Z44" i="2"/>
  <c r="U45" i="2"/>
  <c r="U46" i="2"/>
  <c r="U47" i="2"/>
  <c r="U48" i="2"/>
  <c r="U49" i="2"/>
  <c r="U44" i="2"/>
  <c r="P45" i="2"/>
  <c r="P46" i="2"/>
  <c r="P47" i="2"/>
  <c r="P48" i="2"/>
  <c r="P49" i="2"/>
  <c r="P44" i="2"/>
  <c r="K44" i="2"/>
  <c r="F44" i="2" s="1"/>
  <c r="K45" i="2"/>
  <c r="F45" i="2" s="1"/>
  <c r="K46" i="2"/>
  <c r="F46" i="2" s="1"/>
  <c r="K47" i="2"/>
  <c r="F47" i="2" s="1"/>
  <c r="K48" i="2"/>
  <c r="K49" i="2"/>
  <c r="Z27" i="2"/>
  <c r="Z28" i="2"/>
  <c r="Z29" i="2"/>
  <c r="Z30" i="2"/>
  <c r="Z31" i="2"/>
  <c r="Z32" i="2"/>
  <c r="Z33" i="2"/>
  <c r="Z34" i="2"/>
  <c r="Z35" i="2"/>
  <c r="Z36" i="2"/>
  <c r="Z37" i="2"/>
  <c r="Z38" i="2"/>
  <c r="Z26" i="2"/>
  <c r="U27" i="2"/>
  <c r="U28" i="2"/>
  <c r="U29" i="2"/>
  <c r="U30" i="2"/>
  <c r="U31" i="2"/>
  <c r="U32" i="2"/>
  <c r="U33" i="2"/>
  <c r="U34" i="2"/>
  <c r="U35" i="2"/>
  <c r="U36" i="2"/>
  <c r="U37" i="2"/>
  <c r="U38" i="2"/>
  <c r="U26" i="2"/>
  <c r="P27" i="2"/>
  <c r="P28" i="2"/>
  <c r="P29" i="2"/>
  <c r="P30" i="2"/>
  <c r="P31" i="2"/>
  <c r="P32" i="2"/>
  <c r="P33" i="2"/>
  <c r="P34" i="2"/>
  <c r="P35" i="2"/>
  <c r="P36" i="2"/>
  <c r="P37" i="2"/>
  <c r="P38" i="2"/>
  <c r="P26" i="2"/>
  <c r="K27" i="2"/>
  <c r="K28" i="2"/>
  <c r="K29" i="2"/>
  <c r="F29" i="2" s="1"/>
  <c r="K30" i="2"/>
  <c r="F30" i="2" s="1"/>
  <c r="K31" i="2"/>
  <c r="F31" i="2" s="1"/>
  <c r="K32" i="2"/>
  <c r="F32" i="2" s="1"/>
  <c r="K33" i="2"/>
  <c r="F33" i="2" s="1"/>
  <c r="K34" i="2"/>
  <c r="K35" i="2"/>
  <c r="K36" i="2"/>
  <c r="K37" i="2"/>
  <c r="K38" i="2"/>
  <c r="K26" i="2"/>
  <c r="Z8" i="2"/>
  <c r="Z9" i="2"/>
  <c r="Z10" i="2"/>
  <c r="Z11" i="2"/>
  <c r="Z12" i="2"/>
  <c r="Z13" i="2"/>
  <c r="Z14" i="2"/>
  <c r="Z15" i="2"/>
  <c r="Z16" i="2"/>
  <c r="Z17" i="2"/>
  <c r="Z18" i="2"/>
  <c r="Z19" i="2"/>
  <c r="Z20" i="2"/>
  <c r="Z7" i="2"/>
  <c r="U8" i="2"/>
  <c r="U9" i="2"/>
  <c r="U10" i="2"/>
  <c r="U11" i="2"/>
  <c r="U12" i="2"/>
  <c r="U13" i="2"/>
  <c r="U14" i="2"/>
  <c r="U15" i="2"/>
  <c r="U16" i="2"/>
  <c r="U17" i="2"/>
  <c r="U18" i="2"/>
  <c r="U19" i="2"/>
  <c r="U20" i="2"/>
  <c r="U7" i="2"/>
  <c r="P8" i="2"/>
  <c r="P9" i="2"/>
  <c r="P10" i="2"/>
  <c r="P11" i="2"/>
  <c r="P12" i="2"/>
  <c r="P13" i="2"/>
  <c r="P14" i="2"/>
  <c r="P15" i="2"/>
  <c r="P16" i="2"/>
  <c r="P17" i="2"/>
  <c r="P18" i="2"/>
  <c r="P19" i="2"/>
  <c r="P20" i="2"/>
  <c r="P7" i="2"/>
  <c r="K10" i="2"/>
  <c r="K11" i="2"/>
  <c r="K12" i="2"/>
  <c r="K13" i="2"/>
  <c r="K14" i="2"/>
  <c r="K15" i="2"/>
  <c r="K16" i="2"/>
  <c r="K17" i="2"/>
  <c r="F17" i="2" s="1"/>
  <c r="K18" i="2"/>
  <c r="F18" i="2" s="1"/>
  <c r="K19" i="2"/>
  <c r="K20" i="2"/>
  <c r="F20" i="2" s="1"/>
  <c r="O162" i="2"/>
  <c r="O149" i="2"/>
  <c r="O150" i="2"/>
  <c r="O151" i="2"/>
  <c r="O152" i="2"/>
  <c r="O153" i="2"/>
  <c r="O154" i="2"/>
  <c r="O155" i="2"/>
  <c r="O156" i="2"/>
  <c r="O157" i="2"/>
  <c r="O158" i="2"/>
  <c r="O159" i="2"/>
  <c r="O161" i="2"/>
  <c r="O148" i="2"/>
  <c r="Y170" i="2"/>
  <c r="Y169" i="2"/>
  <c r="Y168" i="2"/>
  <c r="T170" i="2"/>
  <c r="T169" i="2"/>
  <c r="T168" i="2"/>
  <c r="O170" i="2"/>
  <c r="O169" i="2"/>
  <c r="O168" i="2"/>
  <c r="J170" i="2"/>
  <c r="J169" i="2"/>
  <c r="J168" i="2"/>
  <c r="J158" i="2"/>
  <c r="J159" i="2"/>
  <c r="J156" i="2"/>
  <c r="J157" i="2"/>
  <c r="J154" i="2"/>
  <c r="J155" i="2"/>
  <c r="J153" i="2"/>
  <c r="J151" i="2"/>
  <c r="J152" i="2"/>
  <c r="J149" i="2"/>
  <c r="J150" i="2"/>
  <c r="J148" i="2"/>
  <c r="Y139" i="2"/>
  <c r="Y138" i="2"/>
  <c r="Y137" i="2"/>
  <c r="Y136" i="2"/>
  <c r="Y135" i="2"/>
  <c r="Y134"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T100" i="2"/>
  <c r="T139" i="2"/>
  <c r="T138" i="2"/>
  <c r="T137" i="2"/>
  <c r="T136" i="2"/>
  <c r="T135" i="2"/>
  <c r="T134" i="2"/>
  <c r="T132" i="2"/>
  <c r="T131" i="2"/>
  <c r="T130" i="2"/>
  <c r="T129" i="2"/>
  <c r="T128" i="2"/>
  <c r="T127" i="2"/>
  <c r="T126" i="2"/>
  <c r="T125" i="2"/>
  <c r="T124" i="2"/>
  <c r="T123" i="2"/>
  <c r="T122" i="2"/>
  <c r="T121" i="2"/>
  <c r="T120" i="2"/>
  <c r="T119" i="2"/>
  <c r="T118" i="2"/>
  <c r="T117" i="2"/>
  <c r="T116" i="2"/>
  <c r="T115" i="2"/>
  <c r="T114" i="2"/>
  <c r="T113" i="2"/>
  <c r="T112" i="2"/>
  <c r="T111" i="2"/>
  <c r="T110" i="2"/>
  <c r="T109" i="2"/>
  <c r="T108" i="2"/>
  <c r="T107" i="2"/>
  <c r="T106" i="2"/>
  <c r="T105" i="2"/>
  <c r="T104" i="2"/>
  <c r="T103" i="2"/>
  <c r="T102" i="2"/>
  <c r="T101" i="2"/>
  <c r="T99" i="2"/>
  <c r="O140"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4" i="2"/>
  <c r="O135" i="2"/>
  <c r="O136" i="2"/>
  <c r="O137" i="2"/>
  <c r="O138" i="2"/>
  <c r="O139" i="2"/>
  <c r="O101" i="2"/>
  <c r="O99" i="2"/>
  <c r="J140" i="2"/>
  <c r="J139" i="2"/>
  <c r="J137" i="2"/>
  <c r="J138" i="2"/>
  <c r="J135" i="2"/>
  <c r="J136" i="2"/>
  <c r="J131" i="2"/>
  <c r="J132" i="2"/>
  <c r="J134" i="2"/>
  <c r="J129" i="2"/>
  <c r="J130" i="2"/>
  <c r="J126" i="2"/>
  <c r="J127" i="2"/>
  <c r="J128" i="2"/>
  <c r="J122" i="2"/>
  <c r="J123" i="2"/>
  <c r="J124" i="2"/>
  <c r="J125" i="2"/>
  <c r="J120" i="2"/>
  <c r="J121" i="2"/>
  <c r="J117" i="2"/>
  <c r="J118" i="2"/>
  <c r="J119" i="2"/>
  <c r="J113" i="2"/>
  <c r="J114" i="2"/>
  <c r="J115" i="2"/>
  <c r="J116" i="2"/>
  <c r="J110" i="2"/>
  <c r="J111" i="2"/>
  <c r="J107" i="2"/>
  <c r="J108" i="2"/>
  <c r="J109" i="2"/>
  <c r="J105" i="2"/>
  <c r="J106" i="2"/>
  <c r="J101" i="2"/>
  <c r="J102" i="2"/>
  <c r="J103" i="2"/>
  <c r="J104" i="2"/>
  <c r="J100" i="2"/>
  <c r="J99" i="2"/>
  <c r="Y90" i="2"/>
  <c r="Y87"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T90" i="2"/>
  <c r="T87"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O90"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7" i="2"/>
  <c r="O55" i="2"/>
  <c r="J90" i="2"/>
  <c r="J87"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5" i="2"/>
  <c r="Y49" i="2"/>
  <c r="Y48" i="2"/>
  <c r="Y47" i="2"/>
  <c r="Y46" i="2"/>
  <c r="Y45" i="2"/>
  <c r="Y44" i="2"/>
  <c r="T49" i="2"/>
  <c r="T48" i="2"/>
  <c r="T47" i="2"/>
  <c r="T46" i="2"/>
  <c r="T45" i="2"/>
  <c r="T44" i="2"/>
  <c r="O49" i="2"/>
  <c r="O48" i="2"/>
  <c r="O47" i="2"/>
  <c r="O46" i="2"/>
  <c r="O45" i="2"/>
  <c r="O44" i="2"/>
  <c r="J44" i="2"/>
  <c r="J49" i="2"/>
  <c r="J46" i="2"/>
  <c r="J47" i="2"/>
  <c r="J48" i="2"/>
  <c r="J45" i="2"/>
  <c r="Y38" i="2"/>
  <c r="Y37" i="2"/>
  <c r="Y36" i="2"/>
  <c r="Y35" i="2"/>
  <c r="Y34" i="2"/>
  <c r="Y33" i="2"/>
  <c r="Y32" i="2"/>
  <c r="Y31" i="2"/>
  <c r="Y30" i="2"/>
  <c r="Y29" i="2"/>
  <c r="Y28" i="2"/>
  <c r="Y27" i="2"/>
  <c r="Y26" i="2"/>
  <c r="T38" i="2"/>
  <c r="T37" i="2"/>
  <c r="T36" i="2"/>
  <c r="T35" i="2"/>
  <c r="T34" i="2"/>
  <c r="T33" i="2"/>
  <c r="T32" i="2"/>
  <c r="T31" i="2"/>
  <c r="T30" i="2"/>
  <c r="T29" i="2"/>
  <c r="T28" i="2"/>
  <c r="T27" i="2"/>
  <c r="T26" i="2"/>
  <c r="O38" i="2"/>
  <c r="O37" i="2"/>
  <c r="O36" i="2"/>
  <c r="O35" i="2"/>
  <c r="O34" i="2"/>
  <c r="O33" i="2"/>
  <c r="O32" i="2"/>
  <c r="O31" i="2"/>
  <c r="O30" i="2"/>
  <c r="O29" i="2"/>
  <c r="O28" i="2"/>
  <c r="O27" i="2"/>
  <c r="O26" i="2"/>
  <c r="J38" i="2"/>
  <c r="J27" i="2"/>
  <c r="J28" i="2"/>
  <c r="J29" i="2"/>
  <c r="J30" i="2"/>
  <c r="J31" i="2"/>
  <c r="J32" i="2"/>
  <c r="J33" i="2"/>
  <c r="J34" i="2"/>
  <c r="J35" i="2"/>
  <c r="J36" i="2"/>
  <c r="J37" i="2"/>
  <c r="J26" i="2"/>
  <c r="Y20" i="2"/>
  <c r="Y19" i="2"/>
  <c r="Y18" i="2"/>
  <c r="Y17" i="2"/>
  <c r="Y16" i="2"/>
  <c r="Y15" i="2"/>
  <c r="Y14" i="2"/>
  <c r="Y13" i="2"/>
  <c r="Y12" i="2"/>
  <c r="Y11" i="2"/>
  <c r="Y10" i="2"/>
  <c r="Y9" i="2"/>
  <c r="Y8" i="2"/>
  <c r="Y7" i="2"/>
  <c r="T20" i="2"/>
  <c r="T19" i="2"/>
  <c r="T18" i="2"/>
  <c r="T17" i="2"/>
  <c r="T16" i="2"/>
  <c r="T15" i="2"/>
  <c r="T14" i="2"/>
  <c r="T13" i="2"/>
  <c r="T12" i="2"/>
  <c r="T11" i="2"/>
  <c r="T10" i="2"/>
  <c r="T9" i="2"/>
  <c r="T8" i="2"/>
  <c r="T7" i="2"/>
  <c r="J20" i="2"/>
  <c r="J10" i="2"/>
  <c r="J11" i="2"/>
  <c r="J12" i="2"/>
  <c r="J13" i="2"/>
  <c r="J14" i="2"/>
  <c r="J15" i="2"/>
  <c r="J16" i="2"/>
  <c r="J17" i="2"/>
  <c r="J18" i="2"/>
  <c r="J19" i="2"/>
  <c r="J9" i="2"/>
  <c r="J8" i="2"/>
  <c r="J7" i="2"/>
  <c r="F51" i="6"/>
  <c r="F46" i="6"/>
  <c r="F40" i="6"/>
  <c r="F41" i="6"/>
  <c r="F42" i="6"/>
  <c r="F43" i="6"/>
  <c r="F44" i="6"/>
  <c r="F45" i="6"/>
  <c r="F39" i="6"/>
  <c r="F30" i="6"/>
  <c r="F23" i="6"/>
  <c r="F24" i="6"/>
  <c r="F27" i="6"/>
  <c r="F28" i="6"/>
  <c r="F29" i="6"/>
  <c r="F9" i="6"/>
  <c r="F10" i="6"/>
  <c r="F11" i="6"/>
  <c r="F12" i="6"/>
  <c r="F13" i="6"/>
  <c r="F14" i="6"/>
  <c r="F15" i="6"/>
  <c r="F16" i="6"/>
  <c r="F17" i="6"/>
  <c r="F18" i="6"/>
  <c r="F19" i="6"/>
  <c r="F20" i="6"/>
  <c r="F21" i="6"/>
  <c r="F22" i="6"/>
  <c r="F8" i="6"/>
  <c r="S22" i="6"/>
  <c r="S21" i="6"/>
  <c r="S20" i="6"/>
  <c r="S19" i="6"/>
  <c r="S18" i="6"/>
  <c r="S17" i="6"/>
  <c r="S16" i="6"/>
  <c r="S15" i="6"/>
  <c r="S14" i="6"/>
  <c r="S13" i="6"/>
  <c r="S11" i="6"/>
  <c r="S10" i="6"/>
  <c r="S9" i="6"/>
  <c r="S8" i="6"/>
  <c r="AU51" i="6"/>
  <c r="AN51" i="6"/>
  <c r="AG51" i="6"/>
  <c r="S51" i="6"/>
  <c r="L51" i="6"/>
  <c r="AU46" i="6"/>
  <c r="AU45" i="6"/>
  <c r="AU44" i="6"/>
  <c r="AU43" i="6"/>
  <c r="AU42" i="6"/>
  <c r="AU41" i="6"/>
  <c r="AU40" i="6"/>
  <c r="AU39" i="6"/>
  <c r="AN46" i="6"/>
  <c r="AN45" i="6"/>
  <c r="AN44" i="6"/>
  <c r="AN43" i="6"/>
  <c r="AN42" i="6"/>
  <c r="AN41" i="6"/>
  <c r="AN40" i="6"/>
  <c r="AN39" i="6"/>
  <c r="AG46" i="6"/>
  <c r="AG45" i="6"/>
  <c r="AG44" i="6"/>
  <c r="AG43" i="6"/>
  <c r="AG42" i="6"/>
  <c r="AG41" i="6"/>
  <c r="AG40" i="6"/>
  <c r="AG39" i="6"/>
  <c r="Z46" i="6"/>
  <c r="Z45" i="6"/>
  <c r="Z44" i="6"/>
  <c r="Z43" i="6"/>
  <c r="Z42" i="6"/>
  <c r="Z41" i="6"/>
  <c r="Z40" i="6"/>
  <c r="Z39" i="6"/>
  <c r="S46" i="6"/>
  <c r="S45" i="6"/>
  <c r="S44" i="6"/>
  <c r="S43" i="6"/>
  <c r="S42" i="6"/>
  <c r="S41" i="6"/>
  <c r="S40" i="6"/>
  <c r="S39" i="6"/>
  <c r="L46" i="6"/>
  <c r="L45" i="6"/>
  <c r="L44" i="6"/>
  <c r="L43" i="6"/>
  <c r="L42" i="6"/>
  <c r="L41" i="6"/>
  <c r="L40" i="6"/>
  <c r="L39" i="6"/>
  <c r="AU30" i="6"/>
  <c r="AU29" i="6"/>
  <c r="AU28" i="6"/>
  <c r="AU27" i="6"/>
  <c r="AU24" i="6"/>
  <c r="AU23" i="6"/>
  <c r="AU22" i="6"/>
  <c r="AU21" i="6"/>
  <c r="AU20" i="6"/>
  <c r="AU19" i="6"/>
  <c r="AU18" i="6"/>
  <c r="AU17" i="6"/>
  <c r="AU16" i="6"/>
  <c r="AU15" i="6"/>
  <c r="AU14" i="6"/>
  <c r="AU13" i="6"/>
  <c r="AU12" i="6"/>
  <c r="AU11" i="6"/>
  <c r="AU10" i="6"/>
  <c r="AU9" i="6"/>
  <c r="AU8" i="6"/>
  <c r="AN30" i="6"/>
  <c r="AN29" i="6"/>
  <c r="AN28" i="6"/>
  <c r="AN27" i="6"/>
  <c r="AN24" i="6"/>
  <c r="AN23" i="6"/>
  <c r="AN22" i="6"/>
  <c r="AN21" i="6"/>
  <c r="AN20" i="6"/>
  <c r="AN19" i="6"/>
  <c r="AN18" i="6"/>
  <c r="AN17" i="6"/>
  <c r="AN16" i="6"/>
  <c r="AN15" i="6"/>
  <c r="AN14" i="6"/>
  <c r="AN13" i="6"/>
  <c r="AN12" i="6"/>
  <c r="AN11" i="6"/>
  <c r="AN10" i="6"/>
  <c r="AN9" i="6"/>
  <c r="AN8" i="6"/>
  <c r="AG30" i="6"/>
  <c r="AG29" i="6"/>
  <c r="AG28" i="6"/>
  <c r="AG27" i="6"/>
  <c r="AG24" i="6"/>
  <c r="AG23" i="6"/>
  <c r="AG22" i="6"/>
  <c r="AG21" i="6"/>
  <c r="AG20" i="6"/>
  <c r="AG19" i="6"/>
  <c r="AG18" i="6"/>
  <c r="AG17" i="6"/>
  <c r="AG16" i="6"/>
  <c r="AG15" i="6"/>
  <c r="AG14" i="6"/>
  <c r="AG13" i="6"/>
  <c r="AG12" i="6"/>
  <c r="AG11" i="6"/>
  <c r="AG10" i="6"/>
  <c r="AG9" i="6"/>
  <c r="AG8" i="6"/>
  <c r="Z30" i="6"/>
  <c r="Z29" i="6"/>
  <c r="Z28" i="6"/>
  <c r="Z27" i="6"/>
  <c r="Z24" i="6"/>
  <c r="Z23" i="6"/>
  <c r="Z22" i="6"/>
  <c r="Z21" i="6"/>
  <c r="Z20" i="6"/>
  <c r="Z19" i="6"/>
  <c r="Z18" i="6"/>
  <c r="Z17" i="6"/>
  <c r="Z16" i="6"/>
  <c r="Z15" i="6"/>
  <c r="Z14" i="6"/>
  <c r="Z13" i="6"/>
  <c r="Z12" i="6"/>
  <c r="Z11" i="6"/>
  <c r="Z10" i="6"/>
  <c r="Z9" i="6"/>
  <c r="Z8" i="6"/>
  <c r="S30" i="6"/>
  <c r="S29" i="6"/>
  <c r="S28" i="6"/>
  <c r="S27" i="6"/>
  <c r="S24" i="6"/>
  <c r="S23" i="6"/>
  <c r="L15" i="6"/>
  <c r="L16" i="6"/>
  <c r="L17" i="6"/>
  <c r="L18" i="6"/>
  <c r="L19" i="6"/>
  <c r="L20" i="6"/>
  <c r="L21" i="6"/>
  <c r="L22" i="6"/>
  <c r="L23" i="6"/>
  <c r="L24" i="6"/>
  <c r="L27" i="6"/>
  <c r="L28" i="6"/>
  <c r="L29" i="6"/>
  <c r="L30" i="6"/>
  <c r="L11" i="6"/>
  <c r="L12" i="6"/>
  <c r="L13" i="6"/>
  <c r="L14" i="6"/>
  <c r="L9" i="6"/>
  <c r="L10" i="6"/>
  <c r="L8" i="6"/>
  <c r="BV119" i="9"/>
  <c r="BV117" i="9"/>
  <c r="BV116" i="9"/>
  <c r="BV115" i="9"/>
  <c r="BV114" i="9"/>
  <c r="BV113" i="9"/>
  <c r="BV112" i="9"/>
  <c r="BV111" i="9"/>
  <c r="BV110" i="9"/>
  <c r="BV109" i="9"/>
  <c r="BV108" i="9"/>
  <c r="BV107" i="9"/>
  <c r="BV106" i="9"/>
  <c r="BN119" i="9"/>
  <c r="BN117" i="9"/>
  <c r="BN116" i="9"/>
  <c r="BN115" i="9"/>
  <c r="BN114" i="9"/>
  <c r="BN113" i="9"/>
  <c r="BN112" i="9"/>
  <c r="BN111" i="9"/>
  <c r="BN110" i="9"/>
  <c r="BN109" i="9"/>
  <c r="BN108" i="9"/>
  <c r="BN107" i="9"/>
  <c r="BN106" i="9"/>
  <c r="BF119" i="9"/>
  <c r="BF117" i="9"/>
  <c r="BF116" i="9"/>
  <c r="BF115" i="9"/>
  <c r="BF114" i="9"/>
  <c r="BF113" i="9"/>
  <c r="BF112" i="9"/>
  <c r="BF111" i="9"/>
  <c r="BF110" i="9"/>
  <c r="BF109" i="9"/>
  <c r="BF108" i="9"/>
  <c r="BF107" i="9"/>
  <c r="BF106" i="9"/>
  <c r="AW119" i="9"/>
  <c r="AW117" i="9"/>
  <c r="AW116" i="9"/>
  <c r="AW115" i="9"/>
  <c r="AW114" i="9"/>
  <c r="AW113" i="9"/>
  <c r="AW112" i="9"/>
  <c r="AW111" i="9"/>
  <c r="AW110" i="9"/>
  <c r="AW109" i="9"/>
  <c r="AW108" i="9"/>
  <c r="AW107" i="9"/>
  <c r="AW106" i="9"/>
  <c r="AN119" i="9"/>
  <c r="AN117" i="9"/>
  <c r="AN116" i="9"/>
  <c r="AN115" i="9"/>
  <c r="AN114" i="9"/>
  <c r="AN113" i="9"/>
  <c r="AN112" i="9"/>
  <c r="AN111" i="9"/>
  <c r="AN110" i="9"/>
  <c r="AN109" i="9"/>
  <c r="AN108" i="9"/>
  <c r="AN107" i="9"/>
  <c r="AN106" i="9"/>
  <c r="V119" i="9"/>
  <c r="V117" i="9"/>
  <c r="V116" i="9"/>
  <c r="V115" i="9"/>
  <c r="V114" i="9"/>
  <c r="V113" i="9"/>
  <c r="V112" i="9"/>
  <c r="V111" i="9"/>
  <c r="V110" i="9"/>
  <c r="V109" i="9"/>
  <c r="V108" i="9"/>
  <c r="V107" i="9"/>
  <c r="V106" i="9"/>
  <c r="M106" i="9"/>
  <c r="M107" i="9"/>
  <c r="M108" i="9"/>
  <c r="M109" i="9"/>
  <c r="M110" i="9"/>
  <c r="M111" i="9"/>
  <c r="M112" i="9"/>
  <c r="M113" i="9"/>
  <c r="M114" i="9"/>
  <c r="M115" i="9"/>
  <c r="M116" i="9"/>
  <c r="M117" i="9"/>
  <c r="M119" i="9"/>
  <c r="BV94" i="9"/>
  <c r="BV93" i="9"/>
  <c r="BV92" i="9"/>
  <c r="BV91" i="9"/>
  <c r="BV90" i="9"/>
  <c r="BV89" i="9"/>
  <c r="BV88" i="9"/>
  <c r="BV87" i="9"/>
  <c r="BV86" i="9"/>
  <c r="BV85" i="9"/>
  <c r="BV84" i="9"/>
  <c r="BV83" i="9"/>
  <c r="BV82" i="9"/>
  <c r="BV81" i="9"/>
  <c r="BV80" i="9"/>
  <c r="BV79" i="9"/>
  <c r="BV78" i="9"/>
  <c r="BV77" i="9"/>
  <c r="BV76" i="9"/>
  <c r="BN94" i="9"/>
  <c r="BN93" i="9"/>
  <c r="BN92" i="9"/>
  <c r="BN91" i="9"/>
  <c r="BN90" i="9"/>
  <c r="BN89" i="9"/>
  <c r="BN88" i="9"/>
  <c r="BN87" i="9"/>
  <c r="BN86" i="9"/>
  <c r="BN85" i="9"/>
  <c r="BN84" i="9"/>
  <c r="BN83" i="9"/>
  <c r="BN82" i="9"/>
  <c r="BN81" i="9"/>
  <c r="BN80" i="9"/>
  <c r="BN79" i="9"/>
  <c r="BN78" i="9"/>
  <c r="BN77" i="9"/>
  <c r="BN76" i="9"/>
  <c r="BF96" i="9"/>
  <c r="BF94" i="9"/>
  <c r="BF93" i="9"/>
  <c r="BF92" i="9"/>
  <c r="BF91" i="9"/>
  <c r="BF90" i="9"/>
  <c r="BF89" i="9"/>
  <c r="BF88" i="9"/>
  <c r="BF87" i="9"/>
  <c r="BF86" i="9"/>
  <c r="BF85" i="9"/>
  <c r="BF84" i="9"/>
  <c r="BF83" i="9"/>
  <c r="BF82" i="9"/>
  <c r="BF81" i="9"/>
  <c r="BF80" i="9"/>
  <c r="BF79" i="9"/>
  <c r="BF78" i="9"/>
  <c r="BF77" i="9"/>
  <c r="BF76" i="9"/>
  <c r="AW96" i="9"/>
  <c r="AW94" i="9"/>
  <c r="AW93" i="9"/>
  <c r="AW92" i="9"/>
  <c r="AW91" i="9"/>
  <c r="AW90" i="9"/>
  <c r="AW89" i="9"/>
  <c r="AW88" i="9"/>
  <c r="AW87" i="9"/>
  <c r="AW86" i="9"/>
  <c r="AW85" i="9"/>
  <c r="AW84" i="9"/>
  <c r="AW83" i="9"/>
  <c r="AW82" i="9"/>
  <c r="AW81" i="9"/>
  <c r="AW80" i="9"/>
  <c r="AW79" i="9"/>
  <c r="AW78" i="9"/>
  <c r="AW77" i="9"/>
  <c r="AW76" i="9"/>
  <c r="AN96" i="9"/>
  <c r="AN94" i="9"/>
  <c r="AN93" i="9"/>
  <c r="AN92" i="9"/>
  <c r="AN91" i="9"/>
  <c r="AN90" i="9"/>
  <c r="AN89" i="9"/>
  <c r="AN88" i="9"/>
  <c r="AN87" i="9"/>
  <c r="AN86" i="9"/>
  <c r="AN85" i="9"/>
  <c r="AN84" i="9"/>
  <c r="AN83" i="9"/>
  <c r="AN82" i="9"/>
  <c r="AN81" i="9"/>
  <c r="AN80" i="9"/>
  <c r="AN79" i="9"/>
  <c r="AN78" i="9"/>
  <c r="AN77" i="9"/>
  <c r="AN76" i="9"/>
  <c r="V96" i="9"/>
  <c r="V94" i="9"/>
  <c r="V93" i="9"/>
  <c r="V92" i="9"/>
  <c r="V91" i="9"/>
  <c r="V90" i="9"/>
  <c r="V89" i="9"/>
  <c r="V88" i="9"/>
  <c r="V87" i="9"/>
  <c r="V86" i="9"/>
  <c r="V85" i="9"/>
  <c r="V84" i="9"/>
  <c r="V83" i="9"/>
  <c r="V82" i="9"/>
  <c r="V81" i="9"/>
  <c r="V80" i="9"/>
  <c r="V79" i="9"/>
  <c r="V77" i="9"/>
  <c r="V76" i="9"/>
  <c r="M62" i="9"/>
  <c r="M63" i="9"/>
  <c r="BV38" i="9"/>
  <c r="BV37" i="9"/>
  <c r="BV36" i="9"/>
  <c r="BV35" i="9"/>
  <c r="BN38" i="9"/>
  <c r="BN37" i="9"/>
  <c r="BN36" i="9"/>
  <c r="BN35" i="9"/>
  <c r="BF38" i="9"/>
  <c r="BF37" i="9"/>
  <c r="BF36" i="9"/>
  <c r="BF35" i="9"/>
  <c r="AW38" i="9"/>
  <c r="AW37" i="9"/>
  <c r="AW36" i="9"/>
  <c r="AW35" i="9"/>
  <c r="AN38" i="9"/>
  <c r="AN37" i="9"/>
  <c r="AN36" i="9"/>
  <c r="AN35" i="9"/>
  <c r="AE38" i="9"/>
  <c r="AE37" i="9"/>
  <c r="AE36" i="9"/>
  <c r="AE35" i="9"/>
  <c r="V38" i="9"/>
  <c r="V37" i="9"/>
  <c r="V36" i="9"/>
  <c r="V35" i="9"/>
  <c r="M35" i="9"/>
  <c r="M36" i="9"/>
  <c r="M37" i="9"/>
  <c r="M38" i="9"/>
  <c r="BV30" i="9"/>
  <c r="BV29" i="9"/>
  <c r="BV28" i="9"/>
  <c r="BV27" i="9"/>
  <c r="BV26" i="9"/>
  <c r="BV25" i="9"/>
  <c r="BV24" i="9"/>
  <c r="BV23" i="9"/>
  <c r="BV22" i="9"/>
  <c r="BV21" i="9"/>
  <c r="BN30" i="9"/>
  <c r="BN29" i="9"/>
  <c r="BN28" i="9"/>
  <c r="BN27" i="9"/>
  <c r="BN26" i="9"/>
  <c r="BN25" i="9"/>
  <c r="BN24" i="9"/>
  <c r="BN23" i="9"/>
  <c r="BN22" i="9"/>
  <c r="BN21" i="9"/>
  <c r="BF30" i="9"/>
  <c r="BF29" i="9"/>
  <c r="BF28" i="9"/>
  <c r="BF27" i="9"/>
  <c r="BF26" i="9"/>
  <c r="BF25" i="9"/>
  <c r="BF24" i="9"/>
  <c r="BF23" i="9"/>
  <c r="BF22" i="9"/>
  <c r="BF21" i="9"/>
  <c r="AW30" i="9"/>
  <c r="AW29" i="9"/>
  <c r="AW28" i="9"/>
  <c r="AW27" i="9"/>
  <c r="AW26" i="9"/>
  <c r="AW25" i="9"/>
  <c r="AW24" i="9"/>
  <c r="AW23" i="9"/>
  <c r="AW22" i="9"/>
  <c r="AW21" i="9"/>
  <c r="AN30" i="9"/>
  <c r="AN29" i="9"/>
  <c r="AN28" i="9"/>
  <c r="AN27" i="9"/>
  <c r="AN26" i="9"/>
  <c r="AN25" i="9"/>
  <c r="AN24" i="9"/>
  <c r="AN23" i="9"/>
  <c r="AN22" i="9"/>
  <c r="AN21" i="9"/>
  <c r="AE30" i="9"/>
  <c r="AE29" i="9"/>
  <c r="AE28" i="9"/>
  <c r="AE27" i="9"/>
  <c r="AE26" i="9"/>
  <c r="AE25" i="9"/>
  <c r="AE24" i="9"/>
  <c r="AE23" i="9"/>
  <c r="AE22" i="9"/>
  <c r="AE21" i="9"/>
  <c r="V30" i="9"/>
  <c r="V29" i="9"/>
  <c r="V28" i="9"/>
  <c r="V27" i="9"/>
  <c r="V26" i="9"/>
  <c r="V25" i="9"/>
  <c r="V24" i="9"/>
  <c r="V23" i="9"/>
  <c r="V22" i="9"/>
  <c r="V21" i="9"/>
  <c r="M30" i="9"/>
  <c r="M29" i="9"/>
  <c r="M28" i="9"/>
  <c r="M27" i="9"/>
  <c r="M26" i="9"/>
  <c r="M25" i="9"/>
  <c r="M24" i="9"/>
  <c r="M23" i="9"/>
  <c r="M22" i="9"/>
  <c r="M21" i="9"/>
  <c r="BV16" i="9"/>
  <c r="BV15" i="9"/>
  <c r="BV14" i="9"/>
  <c r="BV13" i="9"/>
  <c r="BV12" i="9"/>
  <c r="BV11" i="9"/>
  <c r="BV10" i="9"/>
  <c r="BV9" i="9"/>
  <c r="BV8" i="9"/>
  <c r="BV7" i="9"/>
  <c r="BF16" i="9"/>
  <c r="BF15" i="9"/>
  <c r="BF14" i="9"/>
  <c r="BF13" i="9"/>
  <c r="BF12" i="9"/>
  <c r="BF11" i="9"/>
  <c r="BF10" i="9"/>
  <c r="BF9" i="9"/>
  <c r="BF8" i="9"/>
  <c r="BF7" i="9"/>
  <c r="AW16" i="9"/>
  <c r="AW15" i="9"/>
  <c r="AW14" i="9"/>
  <c r="AW13" i="9"/>
  <c r="AW12" i="9"/>
  <c r="AW11" i="9"/>
  <c r="AW10" i="9"/>
  <c r="AW9" i="9"/>
  <c r="AW8" i="9"/>
  <c r="AW7" i="9"/>
  <c r="AN16" i="9"/>
  <c r="AN15" i="9"/>
  <c r="AN14" i="9"/>
  <c r="AN13" i="9"/>
  <c r="AN11" i="9"/>
  <c r="AN10" i="9"/>
  <c r="AN9" i="9"/>
  <c r="AN8" i="9"/>
  <c r="AN7" i="9"/>
  <c r="AE16" i="9"/>
  <c r="AE15" i="9"/>
  <c r="AE14" i="9"/>
  <c r="AE13" i="9"/>
  <c r="AE12" i="9"/>
  <c r="AE11" i="9"/>
  <c r="AE10" i="9"/>
  <c r="AE9" i="9"/>
  <c r="AE8" i="9"/>
  <c r="AE7" i="9"/>
  <c r="V16" i="9"/>
  <c r="V15" i="9"/>
  <c r="V14" i="9"/>
  <c r="V13" i="9"/>
  <c r="V12" i="9"/>
  <c r="V10" i="9"/>
  <c r="V9" i="9"/>
  <c r="V8" i="9"/>
  <c r="V7" i="9"/>
  <c r="M7" i="9"/>
  <c r="M9" i="9"/>
  <c r="M10" i="9"/>
  <c r="M12" i="9"/>
  <c r="M13" i="9"/>
  <c r="M14" i="9"/>
  <c r="M15" i="9"/>
  <c r="M16" i="9"/>
  <c r="BN16" i="9"/>
  <c r="BN15" i="9"/>
  <c r="BN14" i="9"/>
  <c r="BN13" i="9"/>
  <c r="BN12" i="9"/>
  <c r="BN11" i="9"/>
  <c r="BN10" i="9"/>
  <c r="BN9" i="9"/>
  <c r="BN8" i="9"/>
  <c r="BN7" i="9"/>
  <c r="Y162" i="2"/>
  <c r="T162" i="2"/>
  <c r="Y161" i="2"/>
  <c r="Y159" i="2"/>
  <c r="Y158" i="2"/>
  <c r="Y157" i="2"/>
  <c r="Y156" i="2"/>
  <c r="Y155" i="2"/>
  <c r="Y154" i="2"/>
  <c r="Y153" i="2"/>
  <c r="Y152" i="2"/>
  <c r="Y151" i="2"/>
  <c r="Y150" i="2"/>
  <c r="Y149" i="2"/>
  <c r="Y148" i="2"/>
  <c r="T161" i="2"/>
  <c r="T159" i="2"/>
  <c r="T158" i="2"/>
  <c r="T157" i="2"/>
  <c r="T156" i="2"/>
  <c r="T155" i="2"/>
  <c r="T154" i="2"/>
  <c r="T153" i="2"/>
  <c r="T152" i="2"/>
  <c r="T151" i="2"/>
  <c r="T150" i="2"/>
  <c r="T149" i="2"/>
  <c r="T148" i="2"/>
  <c r="L122" i="3"/>
  <c r="F122" i="3" s="1"/>
  <c r="I107" i="3"/>
  <c r="F107" i="3" s="1"/>
  <c r="L88" i="3"/>
  <c r="F88" i="3" s="1"/>
  <c r="L77" i="3"/>
  <c r="I73" i="3"/>
  <c r="F73" i="3" s="1"/>
  <c r="L43" i="3"/>
  <c r="F43" i="3" s="1"/>
  <c r="I132" i="3"/>
  <c r="F132" i="3" s="1"/>
  <c r="L149" i="3"/>
  <c r="L132" i="3"/>
  <c r="I140" i="3"/>
  <c r="L118" i="3"/>
  <c r="F118" i="3" s="1"/>
  <c r="L86" i="3"/>
  <c r="F86" i="3" s="1"/>
  <c r="L94" i="3"/>
  <c r="F94" i="3" s="1"/>
  <c r="I71" i="3"/>
  <c r="I139" i="3"/>
  <c r="F139" i="3" s="1"/>
  <c r="I67" i="3"/>
  <c r="I27" i="3"/>
  <c r="F27" i="3" s="1"/>
  <c r="L48" i="3"/>
  <c r="F48" i="3" s="1"/>
  <c r="I50" i="3"/>
  <c r="F50" i="3" s="1"/>
  <c r="I117" i="3"/>
  <c r="F117" i="3" s="1"/>
  <c r="L92" i="3"/>
  <c r="I47" i="3"/>
  <c r="F47" i="3" s="1"/>
  <c r="I108" i="3"/>
  <c r="F108" i="3" s="1"/>
  <c r="L91" i="3"/>
  <c r="F91" i="3" s="1"/>
  <c r="I77" i="3"/>
  <c r="I11" i="3"/>
  <c r="F11" i="3" s="1"/>
  <c r="I91" i="3"/>
  <c r="F105" i="2" l="1"/>
  <c r="F133" i="3"/>
  <c r="F69" i="3"/>
  <c r="F68" i="3"/>
  <c r="F33" i="3"/>
  <c r="F140" i="3"/>
  <c r="F15" i="2"/>
  <c r="F32" i="3"/>
  <c r="F14" i="2"/>
  <c r="F38" i="2"/>
  <c r="F31" i="3"/>
  <c r="F67" i="3"/>
  <c r="F30" i="3"/>
  <c r="F77" i="3"/>
  <c r="F169" i="2"/>
  <c r="F74" i="3"/>
  <c r="F137" i="3"/>
  <c r="F150" i="2"/>
  <c r="F136" i="3"/>
  <c r="F151" i="2"/>
  <c r="F69" i="2"/>
  <c r="F120" i="2"/>
  <c r="F117" i="2"/>
  <c r="F157" i="2"/>
  <c r="F126" i="2"/>
  <c r="F16" i="2"/>
  <c r="F28" i="2"/>
  <c r="F74" i="2"/>
  <c r="F118" i="2"/>
  <c r="F19" i="2"/>
  <c r="F101" i="2"/>
  <c r="F100" i="2"/>
  <c r="F26" i="2"/>
  <c r="F27" i="2"/>
  <c r="F77" i="2"/>
  <c r="F114" i="2"/>
  <c r="F140" i="2"/>
  <c r="F62" i="2"/>
  <c r="F99" i="2"/>
  <c r="F113" i="2"/>
  <c r="F139" i="2"/>
  <c r="F66" i="2"/>
  <c r="F13" i="2"/>
  <c r="F37" i="2"/>
  <c r="F136" i="2"/>
  <c r="F111" i="2"/>
  <c r="F155" i="2"/>
  <c r="F12" i="2"/>
  <c r="F36" i="2"/>
  <c r="F134" i="2"/>
  <c r="F110" i="2"/>
  <c r="F112" i="2"/>
  <c r="F154" i="2"/>
  <c r="F102" i="2"/>
  <c r="F121" i="2"/>
  <c r="F11" i="2"/>
  <c r="F35" i="2"/>
  <c r="F49" i="2"/>
  <c r="F55" i="2"/>
  <c r="F72" i="2"/>
  <c r="F132" i="2"/>
  <c r="F108" i="2"/>
  <c r="F153" i="2"/>
  <c r="F148" i="2"/>
  <c r="F119" i="2"/>
  <c r="F10" i="2"/>
  <c r="F34" i="2"/>
  <c r="F48" i="2"/>
  <c r="F58" i="2"/>
  <c r="F131" i="2"/>
  <c r="F107" i="2"/>
  <c r="F152" i="2"/>
  <c r="F168" i="2"/>
  <c r="K109" i="2"/>
  <c r="F109" i="2" s="1"/>
  <c r="K116" i="2"/>
  <c r="F116" i="2" s="1"/>
  <c r="K156" i="2"/>
  <c r="F156" i="2" s="1"/>
  <c r="K80" i="2"/>
  <c r="F80" i="2" s="1"/>
  <c r="K68" i="2"/>
  <c r="F68" i="2" s="1"/>
  <c r="K83" i="2"/>
  <c r="F83" i="2" s="1"/>
  <c r="K170" i="2"/>
  <c r="F170" i="2" s="1"/>
  <c r="K137" i="2"/>
  <c r="F137" i="2" s="1"/>
  <c r="K71" i="2"/>
  <c r="F71" i="2" s="1"/>
  <c r="K115" i="2"/>
  <c r="F115" i="2" s="1"/>
  <c r="K127" i="2"/>
  <c r="F127" i="2" s="1"/>
  <c r="K75" i="2"/>
  <c r="F75" i="2" s="1"/>
  <c r="K64" i="2"/>
  <c r="F64" i="2" s="1"/>
  <c r="K73" i="2"/>
  <c r="F73" i="2" s="1"/>
  <c r="K122" i="2"/>
  <c r="F122" i="2" s="1"/>
  <c r="K104" i="2"/>
  <c r="F104" i="2" s="1"/>
  <c r="K103" i="2"/>
  <c r="F103" i="2" s="1"/>
  <c r="K67" i="2"/>
  <c r="F67" i="2" s="1"/>
  <c r="K135" i="2"/>
  <c r="F135" i="2" s="1"/>
  <c r="K149" i="2"/>
  <c r="F149" i="2" s="1"/>
  <c r="K87" i="2"/>
  <c r="F87" i="2" s="1"/>
  <c r="K8" i="2"/>
  <c r="F8" i="2" s="1"/>
  <c r="K84" i="2"/>
  <c r="F84" i="2" s="1"/>
  <c r="K124" i="2"/>
  <c r="F124" i="2" s="1"/>
  <c r="K130" i="2"/>
  <c r="F130" i="2" s="1"/>
  <c r="K57" i="2"/>
  <c r="F57" i="2" s="1"/>
  <c r="K129" i="2"/>
  <c r="F129" i="2" s="1"/>
  <c r="K70" i="2"/>
  <c r="F70" i="2" s="1"/>
  <c r="K82" i="2"/>
  <c r="F82" i="2" s="1"/>
  <c r="K65" i="2"/>
  <c r="F65" i="2" s="1"/>
  <c r="K106" i="2"/>
  <c r="F106" i="2" s="1"/>
  <c r="K90" i="2"/>
  <c r="F90" i="2" s="1"/>
  <c r="K61" i="2"/>
  <c r="F61" i="2" s="1"/>
  <c r="K158" i="2"/>
  <c r="F158" i="2" s="1"/>
  <c r="K125" i="2"/>
  <c r="F125" i="2" s="1"/>
  <c r="K9" i="2"/>
  <c r="F9" i="2" s="1"/>
  <c r="K78" i="2"/>
  <c r="F78" i="2" s="1"/>
  <c r="K76" i="2"/>
  <c r="F76" i="2" s="1"/>
  <c r="K7" i="2"/>
  <c r="F7" i="2" s="1"/>
  <c r="K79" i="2"/>
  <c r="F79" i="2" s="1"/>
  <c r="K60" i="2"/>
  <c r="F60" i="2" s="1"/>
  <c r="K159" i="2"/>
  <c r="F159" i="2" s="1"/>
  <c r="K138" i="2"/>
  <c r="F138" i="2" s="1"/>
  <c r="K81" i="2"/>
  <c r="F81" i="2" s="1"/>
  <c r="L10" i="3"/>
  <c r="F10" i="3" l="1"/>
  <c r="F8" i="3"/>
</calcChain>
</file>

<file path=xl/sharedStrings.xml><?xml version="1.0" encoding="utf-8"?>
<sst xmlns="http://schemas.openxmlformats.org/spreadsheetml/2006/main" count="3055" uniqueCount="436">
  <si>
    <t>SHOW JUMPING</t>
  </si>
  <si>
    <t>INTERSCHOOL STATE CHAMPS</t>
  </si>
  <si>
    <t xml:space="preserve">NORTHERN DISTRICTS SJ CLUB </t>
  </si>
  <si>
    <t>Primary 70cm</t>
  </si>
  <si>
    <t xml:space="preserve"> Total Team Selection Points</t>
  </si>
  <si>
    <t>Jump Pen</t>
  </si>
  <si>
    <t>Time Pen</t>
  </si>
  <si>
    <t>Time</t>
  </si>
  <si>
    <t>Tot Pen</t>
  </si>
  <si>
    <t>Team Selection Points</t>
  </si>
  <si>
    <t xml:space="preserve">Time </t>
  </si>
  <si>
    <t>Rider First Name</t>
  </si>
  <si>
    <t>Rider Last Name</t>
  </si>
  <si>
    <t>School</t>
  </si>
  <si>
    <t>Name of Pony/Horse</t>
  </si>
  <si>
    <t>Primary 80cm</t>
  </si>
  <si>
    <t>Primary 90cm</t>
  </si>
  <si>
    <t>Intermediate 90cm</t>
  </si>
  <si>
    <t>Intermediate 100cm</t>
  </si>
  <si>
    <t>Secondary 90cm</t>
  </si>
  <si>
    <t>Secondary 100cm</t>
  </si>
  <si>
    <t>Secondary 110cm</t>
  </si>
  <si>
    <t>Rider %</t>
  </si>
  <si>
    <t>Led %</t>
  </si>
  <si>
    <t>Jump / Ridden %</t>
  </si>
  <si>
    <t>Intermediate Show Horse</t>
  </si>
  <si>
    <t>Intermediate Show Hunter</t>
  </si>
  <si>
    <t>EVENTING</t>
  </si>
  <si>
    <t>KIRKCALDY HT</t>
  </si>
  <si>
    <t>REYNELLA HT</t>
  </si>
  <si>
    <t xml:space="preserve"> EvA 80cm (Intro)</t>
  </si>
  <si>
    <t>Dressage Score</t>
  </si>
  <si>
    <t>XC Jump Pen</t>
  </si>
  <si>
    <t>XC Time Pen</t>
  </si>
  <si>
    <t>SJ Pen</t>
  </si>
  <si>
    <t>SJ Time Pen</t>
  </si>
  <si>
    <t>Total Pen</t>
  </si>
  <si>
    <t xml:space="preserve"> EvA 95cm (Preliminary)</t>
  </si>
  <si>
    <t>1* EvA 105cm (Pre-Novice)</t>
  </si>
  <si>
    <t>COMBINED TRAINING</t>
  </si>
  <si>
    <t>State Champs Saturday</t>
  </si>
  <si>
    <t>State Champs Sunday</t>
  </si>
  <si>
    <t>Dressage %</t>
  </si>
  <si>
    <t>Total pen</t>
  </si>
  <si>
    <t>Team Score Points</t>
  </si>
  <si>
    <t>CT 80cm Primary</t>
  </si>
  <si>
    <t>CT 80cm Secondary</t>
  </si>
  <si>
    <t>CT 95cm Secondary</t>
  </si>
  <si>
    <t>CT 105cm Secondary</t>
  </si>
  <si>
    <t>DRESSAGE</t>
  </si>
  <si>
    <t xml:space="preserve"> Primary Preliminary </t>
  </si>
  <si>
    <t>Class</t>
  </si>
  <si>
    <t>%</t>
  </si>
  <si>
    <t>AHDC June</t>
  </si>
  <si>
    <t xml:space="preserve"> Primary Novice </t>
  </si>
  <si>
    <t xml:space="preserve"> Intermediate Preliminary </t>
  </si>
  <si>
    <t xml:space="preserve"> Intermediate Novice </t>
  </si>
  <si>
    <t xml:space="preserve"> Secondary Preliminary </t>
  </si>
  <si>
    <t xml:space="preserve"> Secondary Novice </t>
  </si>
  <si>
    <t xml:space="preserve"> Secondary Elementary </t>
  </si>
  <si>
    <t xml:space="preserve"> Secondary Medium </t>
  </si>
  <si>
    <t>Year</t>
  </si>
  <si>
    <t>SHOW HORSE</t>
  </si>
  <si>
    <t xml:space="preserve"> Primary Show Horse</t>
  </si>
  <si>
    <t xml:space="preserve"> Primary Show Hunter</t>
  </si>
  <si>
    <t xml:space="preserve"> Secondary Show Horse</t>
  </si>
  <si>
    <t xml:space="preserve"> Secondary Show Hunter</t>
  </si>
  <si>
    <t>State Champinships</t>
  </si>
  <si>
    <t>PR SJ 70</t>
  </si>
  <si>
    <t>PR SJ 80</t>
  </si>
  <si>
    <t>PR SJ 90</t>
  </si>
  <si>
    <t>Int SJ 90</t>
  </si>
  <si>
    <t>Int SJ 100</t>
  </si>
  <si>
    <t>Sec SJ 90</t>
  </si>
  <si>
    <t>Sec SJ 100</t>
  </si>
  <si>
    <t>Sec SH 110</t>
  </si>
  <si>
    <t>PR S Horse</t>
  </si>
  <si>
    <t>PR S Hunter</t>
  </si>
  <si>
    <t>PR W Hunter</t>
  </si>
  <si>
    <t>Int S Horse</t>
  </si>
  <si>
    <t>Int S Hunter</t>
  </si>
  <si>
    <t>Int W Hunter</t>
  </si>
  <si>
    <t>Sec S Horse</t>
  </si>
  <si>
    <t>Sec S Hunter</t>
  </si>
  <si>
    <t>S W Hunter</t>
  </si>
  <si>
    <t>PR CT 45</t>
  </si>
  <si>
    <t>PR CT 60</t>
  </si>
  <si>
    <t>PR CT 80</t>
  </si>
  <si>
    <t>CT 60</t>
  </si>
  <si>
    <t>CT 80</t>
  </si>
  <si>
    <t>CT 95</t>
  </si>
  <si>
    <t>CT 105</t>
  </si>
  <si>
    <t>PR 1.1</t>
  </si>
  <si>
    <t>PR 1.2</t>
  </si>
  <si>
    <t>PR 2.1</t>
  </si>
  <si>
    <t>PR 2.2</t>
  </si>
  <si>
    <t>Int 1.1</t>
  </si>
  <si>
    <t>Int 1.2</t>
  </si>
  <si>
    <t>Int 2.1</t>
  </si>
  <si>
    <t>Int 2.2</t>
  </si>
  <si>
    <t>Sec 1.1</t>
  </si>
  <si>
    <t>Sec 1.2</t>
  </si>
  <si>
    <t>Sec 2.1</t>
  </si>
  <si>
    <t>Sec 2.2</t>
  </si>
  <si>
    <t>Scores from 25 - 1 for State Champs only. Needs to be a qualifying score to gain points</t>
  </si>
  <si>
    <t>Arnold</t>
  </si>
  <si>
    <t>Wyoming Lass</t>
  </si>
  <si>
    <t>Madison</t>
  </si>
  <si>
    <t>AVR My Fortuitous</t>
  </si>
  <si>
    <t xml:space="preserve">Ella </t>
  </si>
  <si>
    <t>Beissel</t>
  </si>
  <si>
    <t>Hedley</t>
  </si>
  <si>
    <t>HP Ironclad</t>
  </si>
  <si>
    <t>Hanna</t>
  </si>
  <si>
    <t>Rhesa Elisha</t>
  </si>
  <si>
    <t>Evans</t>
  </si>
  <si>
    <t>Astoria Magisterium</t>
  </si>
  <si>
    <t>Stella</t>
  </si>
  <si>
    <t>CT 50cm Primary</t>
  </si>
  <si>
    <t>CT 65cm Primary</t>
  </si>
  <si>
    <t>CT 65cm Secondary</t>
  </si>
  <si>
    <t>Strathalbyn SJ Club</t>
  </si>
  <si>
    <t>Angaston Ag Show</t>
  </si>
  <si>
    <t>Mundulla Ag Show</t>
  </si>
  <si>
    <t>Sophie</t>
  </si>
  <si>
    <t>Bairstow</t>
  </si>
  <si>
    <t>Urrbrae High School</t>
  </si>
  <si>
    <t>Forbidden Dream</t>
  </si>
  <si>
    <t xml:space="preserve">Samantha </t>
  </si>
  <si>
    <t>Foster</t>
  </si>
  <si>
    <t>Tenison Woods College</t>
  </si>
  <si>
    <t>HVIRS Gracious</t>
  </si>
  <si>
    <t>Cash Splash</t>
  </si>
  <si>
    <t>Glen Haven Gosh</t>
  </si>
  <si>
    <t>Ellana</t>
  </si>
  <si>
    <t>Princi</t>
  </si>
  <si>
    <t>St Francis De Sales College</t>
  </si>
  <si>
    <t>EP Royale</t>
  </si>
  <si>
    <t xml:space="preserve">Sabela </t>
  </si>
  <si>
    <t>Moore</t>
  </si>
  <si>
    <t>Seymour College</t>
  </si>
  <si>
    <t>Forrest Gumpp</t>
  </si>
  <si>
    <t>Charlotte</t>
  </si>
  <si>
    <t>Leonow</t>
  </si>
  <si>
    <t>Kenlock Super Salute</t>
  </si>
  <si>
    <t>Marcus</t>
  </si>
  <si>
    <t>Aria Indulgance</t>
  </si>
  <si>
    <t>Anastasia</t>
  </si>
  <si>
    <t>Govedarica</t>
  </si>
  <si>
    <t>Pembroke</t>
  </si>
  <si>
    <t>Danson Qualify</t>
  </si>
  <si>
    <t>Isabelle</t>
  </si>
  <si>
    <t>Relf</t>
  </si>
  <si>
    <t>Glenhill Secret Assassin</t>
  </si>
  <si>
    <t>Lucinda</t>
  </si>
  <si>
    <t>Rhodes</t>
  </si>
  <si>
    <t>Scaysbrook Park Royal Encore</t>
  </si>
  <si>
    <t>Zara</t>
  </si>
  <si>
    <t>Lally</t>
  </si>
  <si>
    <t>Trussana B</t>
  </si>
  <si>
    <t>Audriena</t>
  </si>
  <si>
    <t>Ainslie</t>
  </si>
  <si>
    <t>Trinity College</t>
  </si>
  <si>
    <t>Bon Garcon</t>
  </si>
  <si>
    <t>Julia</t>
  </si>
  <si>
    <t>I'anson</t>
  </si>
  <si>
    <t>Faith Lutheran School</t>
  </si>
  <si>
    <t>Wynara Bronze Lady</t>
  </si>
  <si>
    <t>Archie</t>
  </si>
  <si>
    <t>Sweet</t>
  </si>
  <si>
    <t>Poonindie Community Leraning Centre</t>
  </si>
  <si>
    <t>Ridgeview Prince</t>
  </si>
  <si>
    <t xml:space="preserve">Ellana </t>
  </si>
  <si>
    <t>Wynara Rainbow Dreams</t>
  </si>
  <si>
    <t>Harlow</t>
  </si>
  <si>
    <t>Diamond</t>
  </si>
  <si>
    <t>Pulteney Grammar School</t>
  </si>
  <si>
    <t>He's All White</t>
  </si>
  <si>
    <t>Inge</t>
  </si>
  <si>
    <t>Rubino</t>
  </si>
  <si>
    <t>Pembroke School</t>
  </si>
  <si>
    <t>Rosden Park Tinx</t>
  </si>
  <si>
    <t>Abigail</t>
  </si>
  <si>
    <t>Graham</t>
  </si>
  <si>
    <t>Wyann Guns and Roses</t>
  </si>
  <si>
    <t xml:space="preserve">Eliza </t>
  </si>
  <si>
    <t>Spiers</t>
  </si>
  <si>
    <t>Spierwood Millington</t>
  </si>
  <si>
    <t>Ali</t>
  </si>
  <si>
    <t>Smit</t>
  </si>
  <si>
    <t>Pulteney Grammar</t>
  </si>
  <si>
    <t xml:space="preserve">SS Calico </t>
  </si>
  <si>
    <t>Sherbet Lemon</t>
  </si>
  <si>
    <t>Fiction</t>
  </si>
  <si>
    <t>Harry</t>
  </si>
  <si>
    <t>Downer</t>
  </si>
  <si>
    <t>St Peter's College</t>
  </si>
  <si>
    <t>Wimborne Confession</t>
  </si>
  <si>
    <t>Drumeden Centre Stage</t>
  </si>
  <si>
    <t>Emily</t>
  </si>
  <si>
    <t>Crowe</t>
  </si>
  <si>
    <t>Dawn Salute</t>
  </si>
  <si>
    <t>Nikki</t>
  </si>
  <si>
    <t>Veldstra-Finlay</t>
  </si>
  <si>
    <t>Highfield Leonardo</t>
  </si>
  <si>
    <t>Annabelle</t>
  </si>
  <si>
    <t>Knowles</t>
  </si>
  <si>
    <t>University Senior College</t>
  </si>
  <si>
    <t>Sandon Grove Bobby Royal</t>
  </si>
  <si>
    <t>Ava</t>
  </si>
  <si>
    <t>Sacred Heart College</t>
  </si>
  <si>
    <t>Transference</t>
  </si>
  <si>
    <t>Brooklyn</t>
  </si>
  <si>
    <t>Shepherd</t>
  </si>
  <si>
    <t>Reynella Easy College</t>
  </si>
  <si>
    <t>Chilli</t>
  </si>
  <si>
    <t>Smith</t>
  </si>
  <si>
    <t>Xavier College Gawler</t>
  </si>
  <si>
    <t>Shadows Tollinski</t>
  </si>
  <si>
    <t>Cobcroft</t>
  </si>
  <si>
    <t>Cornerstone College</t>
  </si>
  <si>
    <t>Karanga Toy Story</t>
  </si>
  <si>
    <t>Isa</t>
  </si>
  <si>
    <t>Ahlgren</t>
  </si>
  <si>
    <t>Muirden Senior College</t>
  </si>
  <si>
    <t>After Dark</t>
  </si>
  <si>
    <t>Anna</t>
  </si>
  <si>
    <t>Bliss</t>
  </si>
  <si>
    <t>St Martins Lutheran College</t>
  </si>
  <si>
    <t>Bamborough Liberache</t>
  </si>
  <si>
    <t>Gordon Park Miss Monroe</t>
  </si>
  <si>
    <t>Meaney</t>
  </si>
  <si>
    <t>St Joseph's Clare</t>
  </si>
  <si>
    <t>Diamonte Show Time</t>
  </si>
  <si>
    <t xml:space="preserve">Ellie </t>
  </si>
  <si>
    <t>Loriot Pandora</t>
  </si>
  <si>
    <t>Madelyn</t>
  </si>
  <si>
    <t>Rivington Falkor</t>
  </si>
  <si>
    <t>Amelia</t>
  </si>
  <si>
    <t>Concordia College</t>
  </si>
  <si>
    <t>McCloud</t>
  </si>
  <si>
    <t>Kenlock I See Blue</t>
  </si>
  <si>
    <t>Isla</t>
  </si>
  <si>
    <t>Pettman</t>
  </si>
  <si>
    <t>Shropshire Posh Josh</t>
  </si>
  <si>
    <t xml:space="preserve">Emily </t>
  </si>
  <si>
    <t>Strathrose Admiral</t>
  </si>
  <si>
    <t>Airlie</t>
  </si>
  <si>
    <t>Wheadon</t>
  </si>
  <si>
    <t>Willowcroft Warrior</t>
  </si>
  <si>
    <t>Maggii-rose</t>
  </si>
  <si>
    <t>Mallord</t>
  </si>
  <si>
    <t>Investigator College</t>
  </si>
  <si>
    <t>Master Binks</t>
  </si>
  <si>
    <t>Stokedown</t>
  </si>
  <si>
    <t>Hailey</t>
  </si>
  <si>
    <t>Ellie</t>
  </si>
  <si>
    <t>Wray</t>
  </si>
  <si>
    <t>Langtree Gianne</t>
  </si>
  <si>
    <t>Dalbrae Tudor</t>
  </si>
  <si>
    <t>Maddison</t>
  </si>
  <si>
    <t>Wissell</t>
  </si>
  <si>
    <t>Maitland Lutheran School</t>
  </si>
  <si>
    <t>Avonlea Snowman</t>
  </si>
  <si>
    <t>Damara VWNZ</t>
  </si>
  <si>
    <t>Clementine</t>
  </si>
  <si>
    <t>O'connell</t>
  </si>
  <si>
    <t>Concordia</t>
  </si>
  <si>
    <t>Clover Park Jester</t>
  </si>
  <si>
    <t>Ella-rose</t>
  </si>
  <si>
    <t>Encounter Lutheran College</t>
  </si>
  <si>
    <t>Pemberton</t>
  </si>
  <si>
    <t>Mallala Showjumping Club</t>
  </si>
  <si>
    <t xml:space="preserve">SA STATE JUMPING CHAMPIONSHIPS </t>
  </si>
  <si>
    <t>State Championships</t>
  </si>
  <si>
    <t>MILANG HT 2025</t>
  </si>
  <si>
    <t>Naracoorte HT</t>
  </si>
  <si>
    <t>Currency Creek HT</t>
  </si>
  <si>
    <t>Milang HT April 2026</t>
  </si>
  <si>
    <t>AHDC Feb</t>
  </si>
  <si>
    <t>Lucindale</t>
  </si>
  <si>
    <t>AHDC 8/3</t>
  </si>
  <si>
    <t>Clare Valley Dressage Club</t>
  </si>
  <si>
    <t>Willow</t>
  </si>
  <si>
    <t>Mitchell</t>
  </si>
  <si>
    <t>Tanunda Primary School</t>
  </si>
  <si>
    <t>Apollo Park Avalanche</t>
  </si>
  <si>
    <t>Forever Royal</t>
  </si>
  <si>
    <t>Sarah</t>
  </si>
  <si>
    <t>Wotton</t>
  </si>
  <si>
    <t>Scotch College</t>
  </si>
  <si>
    <t>ESB Irish Illusion</t>
  </si>
  <si>
    <t>Imogen</t>
  </si>
  <si>
    <t>Carmichael</t>
  </si>
  <si>
    <t>Little Black Suzi</t>
  </si>
  <si>
    <t>Rhesa Prince of Paece</t>
  </si>
  <si>
    <t>Matilda</t>
  </si>
  <si>
    <t>Kauppila</t>
  </si>
  <si>
    <t>Love Me Tender</t>
  </si>
  <si>
    <t>Storm Brewing</t>
  </si>
  <si>
    <t>Katrina</t>
  </si>
  <si>
    <t>Brokus</t>
  </si>
  <si>
    <t>Wurlyana Buck Shot</t>
  </si>
  <si>
    <t>Fahey</t>
  </si>
  <si>
    <t>Aldinga Beach Primary</t>
  </si>
  <si>
    <t>Dawn Rising Andreis</t>
  </si>
  <si>
    <t>Shanae</t>
  </si>
  <si>
    <t>Richards</t>
  </si>
  <si>
    <t>Salisbury East High School</t>
  </si>
  <si>
    <t>Sanlirra Luxurious</t>
  </si>
  <si>
    <t>Starla</t>
  </si>
  <si>
    <t>Murphy</t>
  </si>
  <si>
    <t>Cayuse Dun In A Flash</t>
  </si>
  <si>
    <t>Carly</t>
  </si>
  <si>
    <t>Roberts</t>
  </si>
  <si>
    <t>Unity College</t>
  </si>
  <si>
    <t>Kapeta Langley</t>
  </si>
  <si>
    <t>Takoda</t>
  </si>
  <si>
    <t>Millie</t>
  </si>
  <si>
    <t>Carne-Holland</t>
  </si>
  <si>
    <t>St Catherines Stirling</t>
  </si>
  <si>
    <t>Genesis Park Shelter</t>
  </si>
  <si>
    <t>Rhesa Prince of Peace</t>
  </si>
  <si>
    <t>Kapeta Trickster</t>
  </si>
  <si>
    <t>Oaks Pocketaroo</t>
  </si>
  <si>
    <t>JB Little Gun</t>
  </si>
  <si>
    <t>Blackall Park Koraleigh</t>
  </si>
  <si>
    <t>Holly</t>
  </si>
  <si>
    <t>Intermec Roger That</t>
  </si>
  <si>
    <t>Xinyan</t>
  </si>
  <si>
    <t>Xie</t>
  </si>
  <si>
    <t>Mercedes College</t>
  </si>
  <si>
    <t>Wurlyana SC Apollo</t>
  </si>
  <si>
    <t>Cera Cascaletto</t>
  </si>
  <si>
    <t>Keely</t>
  </si>
  <si>
    <t>Hutchinson</t>
  </si>
  <si>
    <t>Eastern Fleurieu</t>
  </si>
  <si>
    <t>Cooramin Goldleaf</t>
  </si>
  <si>
    <t>Exmoor Celtic Snow</t>
  </si>
  <si>
    <t>Digney</t>
  </si>
  <si>
    <t>Hills Christian Community School</t>
  </si>
  <si>
    <t>Oaks Burma</t>
  </si>
  <si>
    <t>Waikerie High School</t>
  </si>
  <si>
    <t>Maggie-rose</t>
  </si>
  <si>
    <t>O'Connell</t>
  </si>
  <si>
    <t>Tuxedo Cat</t>
  </si>
  <si>
    <t>Xavier College Gawler Belt</t>
  </si>
  <si>
    <t xml:space="preserve">SADA </t>
  </si>
  <si>
    <t>Selena</t>
  </si>
  <si>
    <t>Martiensen</t>
  </si>
  <si>
    <t>Lazy D White Chocolate</t>
  </si>
  <si>
    <t>Kapaulenko</t>
  </si>
  <si>
    <t>Wynara First Romance</t>
  </si>
  <si>
    <t>Massicci</t>
  </si>
  <si>
    <t>RRQ Shortly Valentino</t>
  </si>
  <si>
    <t>withdrawn</t>
  </si>
  <si>
    <t>Halle</t>
  </si>
  <si>
    <t>James</t>
  </si>
  <si>
    <t>Ringo</t>
  </si>
  <si>
    <t>Zoe</t>
  </si>
  <si>
    <t>Gundemain Touch of Luck</t>
  </si>
  <si>
    <t>Lippsy Shuffle</t>
  </si>
  <si>
    <t>CT - If people on equal points, work out how had the highest percentage across the competitions in dressage</t>
  </si>
  <si>
    <t>Dressage - only count one test per competition</t>
  </si>
  <si>
    <t>SJ - put the penalities and time for the first round, then use placing for class for team selection class. Must be less 8 or less pentalities in first round</t>
  </si>
  <si>
    <t xml:space="preserve"> - Must have 1 qualifier with a maximum of 4 points and 1 qualifier with a maximum of 8 points</t>
  </si>
  <si>
    <t>Class Placing</t>
  </si>
  <si>
    <t>Hillview Ziva</t>
  </si>
  <si>
    <t>Ivy</t>
  </si>
  <si>
    <t>Dowd</t>
  </si>
  <si>
    <t>Guhr</t>
  </si>
  <si>
    <t xml:space="preserve">Hayley </t>
  </si>
  <si>
    <t>Fuss</t>
  </si>
  <si>
    <t>Mister Razzle Dazzle</t>
  </si>
  <si>
    <t>Olivia</t>
  </si>
  <si>
    <t>Tootell</t>
  </si>
  <si>
    <t>St Josephs Murray Bridge</t>
  </si>
  <si>
    <t>Cummins Area School</t>
  </si>
  <si>
    <t>Buckwell Park Overture</t>
  </si>
  <si>
    <t>Rooney</t>
  </si>
  <si>
    <t>Walford Anglican School For Girls</t>
  </si>
  <si>
    <t>Sparkling Sun</t>
  </si>
  <si>
    <t>Amy</t>
  </si>
  <si>
    <t>Tom</t>
  </si>
  <si>
    <t>Trewartha</t>
  </si>
  <si>
    <t>Norwood International High School</t>
  </si>
  <si>
    <t>Summit Lodge Imperial Topaz</t>
  </si>
  <si>
    <t>Byalee Totally Blessed</t>
  </si>
  <si>
    <t>Investigator college</t>
  </si>
  <si>
    <t>Gundemain touch of luck</t>
  </si>
  <si>
    <t>Stirling</t>
  </si>
  <si>
    <t>Suncrest Con Brio</t>
  </si>
  <si>
    <t>Avella Park Rock It Alfie</t>
  </si>
  <si>
    <t>Party Boy</t>
  </si>
  <si>
    <t>Bordertown High School</t>
  </si>
  <si>
    <t>Bennett</t>
  </si>
  <si>
    <t>Jump Pen 1st round</t>
  </si>
  <si>
    <t>1st</t>
  </si>
  <si>
    <t>2nd</t>
  </si>
  <si>
    <t>3rd</t>
  </si>
  <si>
    <t>4th</t>
  </si>
  <si>
    <t>5th</t>
  </si>
  <si>
    <t>R</t>
  </si>
  <si>
    <t>Summer</t>
  </si>
  <si>
    <t>McCarthy</t>
  </si>
  <si>
    <t>St Josephs Primary School</t>
  </si>
  <si>
    <t>Docs Park Nyrambia Flint</t>
  </si>
  <si>
    <t>Layla</t>
  </si>
  <si>
    <t>Kuhn-Wyatt</t>
  </si>
  <si>
    <t>Tatachilla Lutheran College</t>
  </si>
  <si>
    <t>Tamrie Park Regal Attraction</t>
  </si>
  <si>
    <t xml:space="preserve">Isabella </t>
  </si>
  <si>
    <t>Green</t>
  </si>
  <si>
    <t>St Peters Girls</t>
  </si>
  <si>
    <t>Glenstone Kinvara</t>
  </si>
  <si>
    <t>Jump Pen 2nd Round</t>
  </si>
  <si>
    <t xml:space="preserve">Tom Riddle </t>
  </si>
  <si>
    <t>E</t>
  </si>
  <si>
    <t>Lakeview Solo</t>
  </si>
  <si>
    <t>n/a</t>
  </si>
  <si>
    <t>Pritchard Gordon</t>
  </si>
  <si>
    <t xml:space="preserve">Heidi </t>
  </si>
  <si>
    <t>Faith</t>
  </si>
  <si>
    <t>Veneficus</t>
  </si>
  <si>
    <t>6th</t>
  </si>
  <si>
    <t>Kolbeach Hollys  Fairy</t>
  </si>
  <si>
    <t>spiers</t>
  </si>
  <si>
    <t>Hillswood Beatrice</t>
  </si>
  <si>
    <t>Kolbeach Quincy</t>
  </si>
  <si>
    <t>Miss Divine M</t>
  </si>
  <si>
    <t>Kolbeach Holly's Fairy</t>
  </si>
  <si>
    <t>Team selection points, max. 40 points, across different events and different tests</t>
  </si>
  <si>
    <t>Our Domino Queen</t>
  </si>
  <si>
    <t>Tiem</t>
  </si>
  <si>
    <t>Wurlyana Buckshot</t>
  </si>
  <si>
    <t>Kangaroo Island Community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</si>
</sst>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2"/>
      <color theme="1"/>
      <name val="Calibri"/>
      <family val="2"/>
      <scheme val="minor"/>
    </font>
    <font>
      <sz val="10"/>
      <color theme="1"/>
      <name val="Calibri"/>
      <family val="2"/>
      <scheme val="minor"/>
    </font>
    <font>
      <b/>
      <sz val="12"/>
      <color theme="1"/>
      <name val="Calibri"/>
      <family val="2"/>
      <scheme val="minor"/>
    </font>
    <font>
      <sz val="22"/>
      <color theme="1"/>
      <name val="Calibri"/>
      <family val="2"/>
      <scheme val="minor"/>
    </font>
    <font>
      <sz val="20"/>
      <color theme="1"/>
      <name val="Calibri"/>
      <family val="2"/>
      <scheme val="minor"/>
    </font>
    <font>
      <sz val="18"/>
      <color theme="1"/>
      <name val="Calibri"/>
      <family val="2"/>
      <scheme val="minor"/>
    </font>
    <font>
      <sz val="16"/>
      <color theme="1"/>
      <name val="Calibri"/>
      <family val="2"/>
      <scheme val="minor"/>
    </font>
    <font>
      <b/>
      <sz val="10"/>
      <color rgb="FF000000"/>
      <name val="Calibri"/>
      <family val="2"/>
      <scheme val="minor"/>
    </font>
    <font>
      <sz val="10"/>
      <color rgb="FF000000"/>
      <name val="Calibri"/>
      <family val="2"/>
      <scheme val="minor"/>
    </font>
    <font>
      <sz val="10"/>
      <color theme="8" tint="0.79998168889431442"/>
      <name val="Calibri"/>
      <family val="2"/>
      <scheme val="minor"/>
    </font>
    <font>
      <sz val="10"/>
      <name val="Calibri"/>
      <family val="2"/>
      <scheme val="minor"/>
    </font>
    <font>
      <b/>
      <sz val="10"/>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999F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rgb="FF00C5C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bottom style="medium">
        <color indexed="64"/>
      </bottom>
      <diagonal/>
    </border>
  </borders>
  <cellStyleXfs count="1">
    <xf numFmtId="0" fontId="0" fillId="0" borderId="0"/>
  </cellStyleXfs>
  <cellXfs count="258">
    <xf numFmtId="0" fontId="0" fillId="0" borderId="0" xfId="0"/>
    <xf numFmtId="0" fontId="1" fillId="0" borderId="0" xfId="0" applyFont="1"/>
    <xf numFmtId="0" fontId="1" fillId="0" borderId="1" xfId="0" applyFont="1" applyBorder="1"/>
    <xf numFmtId="0" fontId="1" fillId="0" borderId="4" xfId="0" applyFont="1" applyBorder="1"/>
    <xf numFmtId="0" fontId="1" fillId="0" borderId="2" xfId="0" applyFont="1" applyBorder="1"/>
    <xf numFmtId="0" fontId="1" fillId="8" borderId="32" xfId="0" applyFont="1" applyFill="1" applyBorder="1"/>
    <xf numFmtId="0" fontId="4"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1" fillId="0" borderId="24" xfId="0" applyFont="1" applyBorder="1"/>
    <xf numFmtId="0" fontId="0" fillId="8" borderId="31" xfId="0" applyFill="1" applyBorder="1" applyAlignment="1">
      <alignment horizontal="center" vertical="center"/>
    </xf>
    <xf numFmtId="0" fontId="0" fillId="6" borderId="0" xfId="0" applyFill="1" applyAlignment="1">
      <alignment horizontal="center"/>
    </xf>
    <xf numFmtId="0" fontId="0" fillId="9" borderId="30" xfId="0" applyFill="1" applyBorder="1" applyAlignment="1">
      <alignment horizontal="center" vertical="center" wrapText="1"/>
    </xf>
    <xf numFmtId="0" fontId="0" fillId="4" borderId="29" xfId="0" applyFill="1" applyBorder="1" applyAlignment="1">
      <alignment horizontal="center" vertical="center"/>
    </xf>
    <xf numFmtId="0" fontId="0" fillId="4" borderId="27" xfId="0" applyFill="1" applyBorder="1" applyAlignment="1">
      <alignment horizontal="center" vertical="center"/>
    </xf>
    <xf numFmtId="0" fontId="0" fillId="9" borderId="35" xfId="0" applyFill="1" applyBorder="1" applyAlignment="1">
      <alignment horizontal="center" vertical="center" wrapText="1"/>
    </xf>
    <xf numFmtId="0" fontId="0" fillId="4" borderId="6" xfId="0" applyFill="1" applyBorder="1" applyAlignment="1">
      <alignment horizontal="center" vertical="center"/>
    </xf>
    <xf numFmtId="0" fontId="0" fillId="0" borderId="0" xfId="0" applyAlignment="1">
      <alignment vertical="center"/>
    </xf>
    <xf numFmtId="0" fontId="7" fillId="0" borderId="1" xfId="0" applyFont="1" applyBorder="1"/>
    <xf numFmtId="0" fontId="7" fillId="0" borderId="2" xfId="0" applyFont="1" applyBorder="1"/>
    <xf numFmtId="0" fontId="0" fillId="8" borderId="31" xfId="0" applyFill="1" applyBorder="1"/>
    <xf numFmtId="0" fontId="0" fillId="0" borderId="3" xfId="0" applyBorder="1"/>
    <xf numFmtId="0" fontId="0" fillId="0" borderId="1" xfId="0" applyBorder="1"/>
    <xf numFmtId="0" fontId="0" fillId="0" borderId="2" xfId="0" applyBorder="1"/>
    <xf numFmtId="0" fontId="8" fillId="0" borderId="11" xfId="0" applyFont="1" applyBorder="1"/>
    <xf numFmtId="0" fontId="8" fillId="0" borderId="1" xfId="0" applyFont="1" applyBorder="1"/>
    <xf numFmtId="0" fontId="8" fillId="0" borderId="2" xfId="0" applyFont="1" applyBorder="1"/>
    <xf numFmtId="0" fontId="8" fillId="0" borderId="21" xfId="0" applyFont="1" applyBorder="1"/>
    <xf numFmtId="0" fontId="8" fillId="0" borderId="4" xfId="0" applyFont="1" applyBorder="1"/>
    <xf numFmtId="0" fontId="8" fillId="0" borderId="24" xfId="0" applyFont="1" applyBorder="1"/>
    <xf numFmtId="0" fontId="0" fillId="0" borderId="24" xfId="0" applyBorder="1"/>
    <xf numFmtId="0" fontId="8" fillId="0" borderId="45" xfId="0" applyFont="1" applyBorder="1"/>
    <xf numFmtId="0" fontId="1" fillId="0" borderId="42" xfId="0" applyFont="1" applyBorder="1"/>
    <xf numFmtId="0" fontId="1" fillId="0" borderId="49" xfId="0" applyFont="1" applyBorder="1"/>
    <xf numFmtId="0" fontId="0" fillId="8" borderId="32" xfId="0" applyFill="1" applyBorder="1"/>
    <xf numFmtId="0" fontId="8" fillId="0" borderId="0" xfId="0" applyFont="1"/>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8" fillId="0" borderId="5" xfId="0" applyFont="1" applyBorder="1"/>
    <xf numFmtId="0" fontId="0" fillId="9" borderId="17" xfId="0" applyFill="1" applyBorder="1" applyAlignment="1">
      <alignment horizontal="center" vertical="center" wrapText="1"/>
    </xf>
    <xf numFmtId="0" fontId="8" fillId="0" borderId="3" xfId="0" applyFont="1" applyBorder="1"/>
    <xf numFmtId="0" fontId="0" fillId="0" borderId="0" xfId="0" applyAlignment="1">
      <alignment horizontal="center" vertical="center"/>
    </xf>
    <xf numFmtId="0" fontId="0" fillId="4" borderId="6" xfId="0" applyFill="1" applyBorder="1" applyAlignment="1">
      <alignment horizontal="center" vertical="center" wrapText="1"/>
    </xf>
    <xf numFmtId="0" fontId="7" fillId="0" borderId="1" xfId="0" applyFont="1" applyBorder="1" applyAlignment="1">
      <alignment vertical="center"/>
    </xf>
    <xf numFmtId="0" fontId="7" fillId="0" borderId="2" xfId="0" applyFont="1" applyBorder="1" applyAlignment="1">
      <alignment vertical="center"/>
    </xf>
    <xf numFmtId="0" fontId="0" fillId="8" borderId="31" xfId="0" applyFill="1" applyBorder="1" applyAlignment="1">
      <alignment horizontal="center"/>
    </xf>
    <xf numFmtId="0" fontId="7" fillId="0" borderId="18" xfId="0" applyFont="1" applyBorder="1"/>
    <xf numFmtId="0" fontId="8" fillId="0" borderId="18" xfId="0" applyFont="1" applyBorder="1"/>
    <xf numFmtId="0" fontId="0" fillId="0" borderId="0" xfId="0" applyAlignment="1">
      <alignment horizontal="center"/>
    </xf>
    <xf numFmtId="0" fontId="8" fillId="8" borderId="35" xfId="0" applyFont="1" applyFill="1" applyBorder="1"/>
    <xf numFmtId="0" fontId="8" fillId="8" borderId="31" xfId="0" applyFont="1" applyFill="1" applyBorder="1"/>
    <xf numFmtId="0" fontId="8" fillId="8" borderId="32" xfId="0" applyFont="1" applyFill="1" applyBorder="1"/>
    <xf numFmtId="0" fontId="0" fillId="8" borderId="32" xfId="0" applyFill="1" applyBorder="1" applyAlignment="1">
      <alignment horizontal="center"/>
    </xf>
    <xf numFmtId="0" fontId="0" fillId="4" borderId="3" xfId="0" applyFill="1" applyBorder="1" applyAlignment="1">
      <alignment horizontal="center"/>
    </xf>
    <xf numFmtId="0" fontId="0" fillId="4" borderId="1" xfId="0" applyFill="1" applyBorder="1" applyAlignment="1">
      <alignment horizontal="center"/>
    </xf>
    <xf numFmtId="0" fontId="0" fillId="4" borderId="29" xfId="0" applyFill="1" applyBorder="1" applyAlignment="1">
      <alignment horizontal="center"/>
    </xf>
    <xf numFmtId="0" fontId="0" fillId="4" borderId="27" xfId="0" applyFill="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8" fillId="8" borderId="31" xfId="0" applyFont="1" applyFill="1" applyBorder="1" applyAlignment="1">
      <alignment horizontal="center" vertical="center"/>
    </xf>
    <xf numFmtId="0" fontId="7" fillId="8" borderId="31" xfId="0" applyFont="1" applyFill="1" applyBorder="1" applyAlignment="1">
      <alignment horizontal="center" vertical="center"/>
    </xf>
    <xf numFmtId="0" fontId="8" fillId="0" borderId="0" xfId="0" applyFont="1" applyAlignment="1">
      <alignment horizontal="center" vertical="center"/>
    </xf>
    <xf numFmtId="0" fontId="7" fillId="0" borderId="0" xfId="0" applyFont="1"/>
    <xf numFmtId="0" fontId="0" fillId="2" borderId="41" xfId="0" applyFill="1" applyBorder="1" applyAlignment="1">
      <alignment horizontal="center"/>
    </xf>
    <xf numFmtId="0" fontId="0" fillId="7" borderId="41" xfId="0" applyFill="1" applyBorder="1" applyAlignment="1">
      <alignment horizontal="center"/>
    </xf>
    <xf numFmtId="0" fontId="0" fillId="4" borderId="25"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33" xfId="0" applyFill="1" applyBorder="1" applyAlignment="1">
      <alignment horizontal="center" vertical="center"/>
    </xf>
    <xf numFmtId="0" fontId="8" fillId="0" borderId="22" xfId="0" applyFont="1" applyBorder="1"/>
    <xf numFmtId="0" fontId="8" fillId="0" borderId="12" xfId="0" applyFont="1" applyBorder="1"/>
    <xf numFmtId="0" fontId="8" fillId="0" borderId="50" xfId="0" applyFont="1" applyBorder="1"/>
    <xf numFmtId="0" fontId="0" fillId="4" borderId="34" xfId="0" applyFill="1" applyBorder="1" applyAlignment="1">
      <alignment horizontal="center" vertical="center"/>
    </xf>
    <xf numFmtId="0" fontId="0" fillId="9" borderId="5" xfId="0" applyFill="1" applyBorder="1" applyAlignment="1">
      <alignment horizontal="center" vertical="center" wrapText="1"/>
    </xf>
    <xf numFmtId="0" fontId="8" fillId="0" borderId="48" xfId="0" applyFont="1" applyBorder="1"/>
    <xf numFmtId="0" fontId="0" fillId="4" borderId="10"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0" fontId="0" fillId="4" borderId="2" xfId="0" applyFill="1" applyBorder="1" applyAlignment="1">
      <alignment horizontal="center" vertical="center"/>
    </xf>
    <xf numFmtId="0" fontId="0" fillId="0" borderId="3" xfId="0" applyBorder="1" applyAlignment="1">
      <alignment horizontal="center"/>
    </xf>
    <xf numFmtId="0" fontId="0" fillId="4" borderId="28" xfId="0" applyFill="1" applyBorder="1" applyAlignment="1">
      <alignment horizontal="center" vertical="center"/>
    </xf>
    <xf numFmtId="0" fontId="0" fillId="9" borderId="36" xfId="0"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8" borderId="37" xfId="0"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27" xfId="0" applyFill="1" applyBorder="1" applyAlignment="1">
      <alignment horizontal="center"/>
    </xf>
    <xf numFmtId="0" fontId="0" fillId="2" borderId="6" xfId="0" applyFill="1" applyBorder="1" applyAlignment="1">
      <alignment horizontal="center"/>
    </xf>
    <xf numFmtId="0" fontId="1" fillId="8" borderId="31" xfId="0" applyFont="1" applyFill="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xf>
    <xf numFmtId="0" fontId="1" fillId="8" borderId="37" xfId="0" applyFont="1" applyFill="1" applyBorder="1" applyAlignment="1">
      <alignment horizontal="center" vertical="center"/>
    </xf>
    <xf numFmtId="0" fontId="1" fillId="8" borderId="32" xfId="0" applyFont="1" applyFill="1" applyBorder="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8" borderId="31" xfId="0" applyFont="1" applyFill="1" applyBorder="1" applyAlignment="1">
      <alignment horizontal="center"/>
    </xf>
    <xf numFmtId="0" fontId="1" fillId="8" borderId="37" xfId="0" applyFont="1" applyFill="1" applyBorder="1" applyAlignment="1">
      <alignment horizontal="center"/>
    </xf>
    <xf numFmtId="0" fontId="1" fillId="0" borderId="26" xfId="0" applyFont="1" applyBorder="1" applyAlignment="1">
      <alignment horizontal="center"/>
    </xf>
    <xf numFmtId="0" fontId="1" fillId="0" borderId="4" xfId="0" applyFont="1" applyBorder="1" applyAlignment="1">
      <alignment horizontal="center"/>
    </xf>
    <xf numFmtId="0" fontId="1" fillId="8" borderId="32" xfId="0" applyFont="1" applyFill="1" applyBorder="1" applyAlignment="1">
      <alignment horizontal="center"/>
    </xf>
    <xf numFmtId="0" fontId="1" fillId="0" borderId="24" xfId="0" applyFont="1" applyBorder="1" applyAlignment="1">
      <alignment horizontal="center"/>
    </xf>
    <xf numFmtId="0" fontId="8" fillId="0" borderId="0" xfId="0" applyFont="1" applyAlignment="1">
      <alignment horizontal="center"/>
    </xf>
    <xf numFmtId="0" fontId="7" fillId="8" borderId="31" xfId="0" applyFont="1" applyFill="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0" fillId="8" borderId="18" xfId="0" applyFill="1" applyBorder="1" applyAlignment="1">
      <alignment horizontal="center"/>
    </xf>
    <xf numFmtId="0" fontId="8" fillId="8" borderId="31" xfId="0" applyFont="1" applyFill="1" applyBorder="1" applyAlignment="1">
      <alignment horizontal="center"/>
    </xf>
    <xf numFmtId="0" fontId="7" fillId="0" borderId="0" xfId="0" applyFont="1" applyAlignment="1">
      <alignment horizontal="center"/>
    </xf>
    <xf numFmtId="0" fontId="0" fillId="0" borderId="6" xfId="0" applyBorder="1" applyAlignment="1">
      <alignment horizontal="center"/>
    </xf>
    <xf numFmtId="0" fontId="7" fillId="8" borderId="32" xfId="0" applyFont="1" applyFill="1" applyBorder="1" applyAlignment="1">
      <alignment horizontal="center"/>
    </xf>
    <xf numFmtId="0" fontId="0" fillId="8" borderId="35" xfId="0" applyFill="1" applyBorder="1" applyAlignment="1">
      <alignment horizontal="center"/>
    </xf>
    <xf numFmtId="0" fontId="0" fillId="0" borderId="12" xfId="0" applyBorder="1" applyAlignment="1">
      <alignment horizontal="center"/>
    </xf>
    <xf numFmtId="0" fontId="1" fillId="0" borderId="11" xfId="0" applyFont="1" applyBorder="1" applyAlignment="1">
      <alignment horizontal="center"/>
    </xf>
    <xf numFmtId="0" fontId="1" fillId="0" borderId="21" xfId="0" applyFont="1" applyBorder="1" applyAlignment="1">
      <alignment horizontal="center"/>
    </xf>
    <xf numFmtId="0" fontId="1" fillId="0" borderId="15" xfId="0" applyFont="1" applyBorder="1" applyAlignment="1">
      <alignment horizontal="center"/>
    </xf>
    <xf numFmtId="0" fontId="1" fillId="0" borderId="14" xfId="0" applyFont="1" applyBorder="1" applyAlignment="1">
      <alignment horizontal="center"/>
    </xf>
    <xf numFmtId="0" fontId="1" fillId="0" borderId="23" xfId="0" applyFont="1" applyBorder="1" applyAlignment="1">
      <alignment horizontal="center"/>
    </xf>
    <xf numFmtId="0" fontId="1" fillId="0" borderId="13" xfId="0" applyFont="1" applyBorder="1" applyAlignment="1">
      <alignment horizontal="center"/>
    </xf>
    <xf numFmtId="0" fontId="0" fillId="0" borderId="22" xfId="0" applyBorder="1" applyAlignment="1">
      <alignment horizontal="center"/>
    </xf>
    <xf numFmtId="0" fontId="1" fillId="0" borderId="12" xfId="0" applyFont="1" applyBorder="1" applyAlignment="1">
      <alignment horizontal="center"/>
    </xf>
    <xf numFmtId="0" fontId="1" fillId="0" borderId="16" xfId="0" applyFont="1" applyBorder="1" applyAlignment="1">
      <alignment horizont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8" borderId="35" xfId="0" applyFont="1" applyFill="1" applyBorder="1" applyAlignment="1">
      <alignment horizontal="center"/>
    </xf>
    <xf numFmtId="0" fontId="1" fillId="0" borderId="22" xfId="0" applyFont="1" applyBorder="1" applyAlignment="1">
      <alignment horizontal="center"/>
    </xf>
    <xf numFmtId="3" fontId="1" fillId="0" borderId="2" xfId="0" applyNumberFormat="1" applyFont="1" applyBorder="1" applyAlignment="1">
      <alignment horizontal="center"/>
    </xf>
    <xf numFmtId="0" fontId="0" fillId="7"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7" fillId="13" borderId="1" xfId="0" applyFont="1" applyFill="1" applyBorder="1" applyAlignment="1">
      <alignment horizontal="center" vertical="center" wrapText="1"/>
    </xf>
    <xf numFmtId="0" fontId="0" fillId="13" borderId="1" xfId="0" applyFill="1" applyBorder="1"/>
    <xf numFmtId="0" fontId="1" fillId="8" borderId="31" xfId="0" applyFont="1" applyFill="1" applyBorder="1" applyAlignment="1">
      <alignment horizontal="center" wrapText="1"/>
    </xf>
    <xf numFmtId="0" fontId="1" fillId="8" borderId="32" xfId="0" applyFont="1" applyFill="1" applyBorder="1" applyAlignment="1">
      <alignment horizontal="center" wrapText="1"/>
    </xf>
    <xf numFmtId="0" fontId="11" fillId="8" borderId="31" xfId="0" applyFont="1" applyFill="1" applyBorder="1" applyAlignment="1">
      <alignment horizontal="center"/>
    </xf>
    <xf numFmtId="0" fontId="11" fillId="8" borderId="32" xfId="0" applyFont="1" applyFill="1" applyBorder="1" applyAlignment="1">
      <alignment horizontal="center"/>
    </xf>
    <xf numFmtId="0" fontId="0" fillId="14" borderId="30"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2" xfId="0" applyFill="1" applyBorder="1" applyAlignment="1">
      <alignment horizontal="center" vertical="center" wrapText="1"/>
    </xf>
    <xf numFmtId="0" fontId="1" fillId="8" borderId="37" xfId="0" applyFont="1" applyFill="1" applyBorder="1" applyAlignment="1">
      <alignment horizontal="center" wrapText="1"/>
    </xf>
    <xf numFmtId="0" fontId="1" fillId="0" borderId="50" xfId="0" applyFont="1" applyBorder="1" applyAlignment="1">
      <alignment horizontal="center"/>
    </xf>
    <xf numFmtId="0" fontId="8" fillId="0" borderId="4" xfId="0" applyFont="1" applyBorder="1" applyAlignment="1">
      <alignment horizontal="center"/>
    </xf>
    <xf numFmtId="0" fontId="8" fillId="0" borderId="26" xfId="0" applyFont="1" applyBorder="1"/>
    <xf numFmtId="0" fontId="0" fillId="4" borderId="29"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2" xfId="0" applyFill="1" applyBorder="1" applyAlignment="1">
      <alignment horizontal="center" vertical="center" wrapText="1"/>
    </xf>
    <xf numFmtId="0" fontId="1" fillId="0" borderId="0" xfId="0" applyFont="1" applyAlignment="1">
      <alignment horizontal="center" vertical="center"/>
    </xf>
    <xf numFmtId="0" fontId="0" fillId="8" borderId="37" xfId="0" applyFill="1" applyBorder="1"/>
    <xf numFmtId="0" fontId="0" fillId="0" borderId="26" xfId="0" applyBorder="1"/>
    <xf numFmtId="0" fontId="0" fillId="8" borderId="1" xfId="0" applyFill="1" applyBorder="1"/>
    <xf numFmtId="0" fontId="1" fillId="0" borderId="26" xfId="0" applyFont="1" applyBorder="1" applyAlignment="1">
      <alignment horizontal="center" vertical="center"/>
    </xf>
    <xf numFmtId="0" fontId="1" fillId="0" borderId="4" xfId="0" applyFont="1" applyBorder="1" applyAlignment="1">
      <alignment horizontal="center" vertical="center"/>
    </xf>
    <xf numFmtId="0" fontId="1" fillId="0" borderId="24" xfId="0" applyFont="1" applyBorder="1" applyAlignment="1">
      <alignment horizontal="center" vertical="center"/>
    </xf>
    <xf numFmtId="0" fontId="7" fillId="8" borderId="37" xfId="0" applyFont="1" applyFill="1" applyBorder="1" applyAlignment="1">
      <alignment horizontal="center"/>
    </xf>
    <xf numFmtId="0" fontId="11" fillId="0" borderId="0" xfId="0" applyFont="1" applyAlignment="1">
      <alignment horizontal="center"/>
    </xf>
    <xf numFmtId="164" fontId="1" fillId="0" borderId="24" xfId="0" applyNumberFormat="1" applyFont="1" applyBorder="1" applyAlignment="1">
      <alignment horizontal="center"/>
    </xf>
    <xf numFmtId="0" fontId="1" fillId="0" borderId="50" xfId="0" applyFont="1" applyBorder="1" applyAlignment="1">
      <alignment horizontal="center" vertical="center"/>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8" xfId="0" applyFill="1" applyBorder="1" applyAlignment="1">
      <alignment horizontal="center" vertical="center" wrapText="1"/>
    </xf>
    <xf numFmtId="0" fontId="1" fillId="0" borderId="12" xfId="0" applyFont="1" applyBorder="1" applyAlignment="1">
      <alignment horizontal="center" vertical="center"/>
    </xf>
    <xf numFmtId="0" fontId="0" fillId="4" borderId="11" xfId="0" applyFill="1" applyBorder="1" applyAlignment="1">
      <alignment horizontal="center" vertical="center" wrapText="1"/>
    </xf>
    <xf numFmtId="0" fontId="0" fillId="0" borderId="0" xfId="0"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0" fontId="0" fillId="8" borderId="31" xfId="0" applyFill="1" applyBorder="1" applyAlignment="1">
      <alignment horizontal="center" wrapText="1"/>
    </xf>
    <xf numFmtId="0" fontId="1" fillId="0" borderId="3" xfId="0" applyFont="1" applyBorder="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12" xfId="0" applyFont="1" applyBorder="1" applyAlignment="1">
      <alignment horizontal="center" wrapText="1"/>
    </xf>
    <xf numFmtId="0" fontId="1" fillId="0" borderId="26" xfId="0" applyFont="1" applyBorder="1" applyAlignment="1">
      <alignment horizontal="center" wrapText="1"/>
    </xf>
    <xf numFmtId="0" fontId="1" fillId="0" borderId="4" xfId="0" applyFont="1" applyBorder="1" applyAlignment="1">
      <alignment horizontal="center" wrapText="1"/>
    </xf>
    <xf numFmtId="0" fontId="1" fillId="0" borderId="24" xfId="0" applyFont="1" applyBorder="1" applyAlignment="1">
      <alignment horizontal="center" wrapText="1"/>
    </xf>
    <xf numFmtId="0" fontId="9" fillId="8" borderId="31" xfId="0" applyFont="1" applyFill="1" applyBorder="1" applyAlignment="1">
      <alignment horizontal="center" wrapText="1"/>
    </xf>
    <xf numFmtId="0" fontId="10" fillId="8" borderId="31" xfId="0" applyFont="1" applyFill="1" applyBorder="1" applyAlignment="1">
      <alignment horizontal="center" wrapText="1"/>
    </xf>
    <xf numFmtId="0" fontId="1" fillId="0" borderId="0" xfId="0" applyFont="1" applyAlignment="1">
      <alignment horizontal="center" wrapText="1"/>
    </xf>
    <xf numFmtId="0" fontId="10" fillId="8" borderId="44" xfId="0" applyFont="1" applyFill="1" applyBorder="1" applyAlignment="1">
      <alignment horizontal="center" wrapText="1"/>
    </xf>
    <xf numFmtId="0" fontId="10" fillId="8" borderId="37" xfId="0" applyFont="1" applyFill="1" applyBorder="1" applyAlignment="1">
      <alignment horizontal="center" wrapText="1"/>
    </xf>
    <xf numFmtId="0" fontId="0" fillId="0" borderId="5" xfId="0" applyBorder="1" applyAlignment="1">
      <alignment horizontal="center" wrapText="1"/>
    </xf>
    <xf numFmtId="0" fontId="1" fillId="8" borderId="43" xfId="0" applyFont="1" applyFill="1" applyBorder="1" applyAlignment="1">
      <alignment horizontal="center" wrapText="1"/>
    </xf>
    <xf numFmtId="0" fontId="0" fillId="0" borderId="11" xfId="0" applyBorder="1" applyAlignment="1">
      <alignment horizontal="center" wrapText="1"/>
    </xf>
    <xf numFmtId="0" fontId="1" fillId="0" borderId="11" xfId="0" applyFont="1" applyBorder="1" applyAlignment="1">
      <alignment horizontal="center" wrapText="1"/>
    </xf>
    <xf numFmtId="0" fontId="1" fillId="0" borderId="47" xfId="0" applyFont="1" applyBorder="1" applyAlignment="1">
      <alignment horizontal="center" wrapText="1"/>
    </xf>
    <xf numFmtId="0" fontId="1" fillId="0" borderId="46" xfId="0" applyFont="1" applyBorder="1" applyAlignment="1">
      <alignment horizontal="center" wrapText="1"/>
    </xf>
    <xf numFmtId="0" fontId="1" fillId="0" borderId="50" xfId="0" applyFont="1" applyBorder="1" applyAlignment="1">
      <alignment horizontal="center" wrapText="1"/>
    </xf>
    <xf numFmtId="0" fontId="1" fillId="8" borderId="51" xfId="0" applyFont="1" applyFill="1" applyBorder="1" applyAlignment="1">
      <alignment horizontal="center" wrapText="1"/>
    </xf>
    <xf numFmtId="0" fontId="0" fillId="8" borderId="37" xfId="0" applyFill="1" applyBorder="1" applyAlignment="1">
      <alignment horizontal="center" wrapText="1"/>
    </xf>
    <xf numFmtId="0" fontId="0" fillId="0" borderId="26" xfId="0" applyBorder="1" applyAlignment="1">
      <alignment horizontal="center" wrapText="1"/>
    </xf>
    <xf numFmtId="0" fontId="0" fillId="0" borderId="4" xfId="0" applyBorder="1" applyAlignment="1">
      <alignment horizontal="center" wrapText="1"/>
    </xf>
    <xf numFmtId="47" fontId="1" fillId="0" borderId="1" xfId="0" applyNumberFormat="1" applyFont="1" applyBorder="1" applyAlignment="1">
      <alignment horizontal="center" wrapText="1"/>
    </xf>
    <xf numFmtId="0" fontId="1" fillId="0" borderId="18" xfId="0" applyFont="1" applyBorder="1" applyAlignment="1">
      <alignment horizontal="center" wrapText="1"/>
    </xf>
    <xf numFmtId="0" fontId="0" fillId="0" borderId="52" xfId="0" applyBorder="1" applyAlignment="1">
      <alignment horizontal="center" wrapText="1"/>
    </xf>
    <xf numFmtId="0" fontId="5" fillId="8" borderId="39" xfId="0" applyFont="1" applyFill="1" applyBorder="1" applyAlignment="1">
      <alignment horizontal="center" vertical="center" wrapText="1"/>
    </xf>
    <xf numFmtId="0" fontId="5" fillId="8" borderId="40"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3" fillId="6" borderId="0" xfId="0" applyFont="1" applyFill="1" applyAlignment="1">
      <alignment horizontal="center"/>
    </xf>
    <xf numFmtId="0" fontId="5" fillId="7" borderId="39" xfId="0" applyFont="1" applyFill="1" applyBorder="1" applyAlignment="1">
      <alignment horizontal="center" vertical="center" wrapText="1"/>
    </xf>
    <xf numFmtId="0" fontId="5" fillId="7" borderId="40" xfId="0" applyFont="1" applyFill="1" applyBorder="1" applyAlignment="1">
      <alignment horizontal="center" vertical="center" wrapText="1"/>
    </xf>
    <xf numFmtId="0" fontId="5" fillId="7" borderId="41" xfId="0" applyFont="1" applyFill="1" applyBorder="1" applyAlignment="1">
      <alignment horizontal="center" vertical="center" wrapText="1"/>
    </xf>
    <xf numFmtId="0" fontId="6" fillId="8" borderId="39"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6" fillId="8" borderId="41"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41" xfId="0" applyFont="1" applyBorder="1" applyAlignment="1">
      <alignment horizontal="center" vertical="center" wrapText="1"/>
    </xf>
    <xf numFmtId="0" fontId="4" fillId="4" borderId="6" xfId="0" applyFont="1" applyFill="1" applyBorder="1" applyAlignment="1">
      <alignment horizontal="center" vertical="center"/>
    </xf>
    <xf numFmtId="0" fontId="4" fillId="0" borderId="5" xfId="0" applyFont="1" applyBorder="1" applyAlignment="1">
      <alignment horizontal="center" vertical="center"/>
    </xf>
    <xf numFmtId="0" fontId="4" fillId="4" borderId="2" xfId="0" applyFont="1" applyFill="1" applyBorder="1" applyAlignment="1">
      <alignment horizontal="center" vertical="center"/>
    </xf>
    <xf numFmtId="0" fontId="4" fillId="0" borderId="18" xfId="0" applyFont="1" applyBorder="1" applyAlignment="1">
      <alignment horizontal="center" vertical="center"/>
    </xf>
    <xf numFmtId="0" fontId="4" fillId="0" borderId="38" xfId="0" applyFont="1" applyBorder="1" applyAlignment="1">
      <alignment horizontal="center" vertical="center"/>
    </xf>
    <xf numFmtId="0" fontId="4" fillId="0" borderId="3" xfId="0" applyFont="1" applyBorder="1" applyAlignment="1">
      <alignment horizontal="center" vertical="center"/>
    </xf>
    <xf numFmtId="0" fontId="4" fillId="4" borderId="5" xfId="0" applyFont="1" applyFill="1" applyBorder="1" applyAlignment="1">
      <alignment horizontal="center" vertical="center"/>
    </xf>
    <xf numFmtId="0" fontId="0" fillId="0" borderId="5" xfId="0"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20" xfId="0" applyFont="1" applyBorder="1" applyAlignment="1">
      <alignment horizontal="center" vertical="center"/>
    </xf>
    <xf numFmtId="0" fontId="5" fillId="3" borderId="39" xfId="0" applyFont="1" applyFill="1" applyBorder="1" applyAlignment="1">
      <alignment horizontal="center" vertical="center"/>
    </xf>
    <xf numFmtId="0" fontId="5" fillId="3" borderId="40" xfId="0" applyFont="1" applyFill="1" applyBorder="1" applyAlignment="1">
      <alignment horizontal="center" vertical="center"/>
    </xf>
    <xf numFmtId="0" fontId="5" fillId="0" borderId="41" xfId="0" applyFont="1" applyBorder="1" applyAlignment="1">
      <alignment horizontal="center" vertical="center"/>
    </xf>
    <xf numFmtId="0" fontId="5" fillId="8" borderId="39" xfId="0" applyFont="1" applyFill="1" applyBorder="1" applyAlignment="1">
      <alignment horizontal="center" vertical="center"/>
    </xf>
    <xf numFmtId="0" fontId="5" fillId="8" borderId="40" xfId="0" applyFont="1" applyFill="1" applyBorder="1" applyAlignment="1">
      <alignment horizontal="center" vertical="center"/>
    </xf>
    <xf numFmtId="0" fontId="5" fillId="5" borderId="39" xfId="0" applyFont="1" applyFill="1" applyBorder="1" applyAlignment="1">
      <alignment horizontal="center" vertical="center"/>
    </xf>
    <xf numFmtId="0" fontId="5" fillId="5" borderId="40" xfId="0" applyFont="1" applyFill="1" applyBorder="1" applyAlignment="1">
      <alignment horizontal="center" vertical="center"/>
    </xf>
    <xf numFmtId="0" fontId="3" fillId="0" borderId="0" xfId="0" applyFont="1" applyAlignment="1">
      <alignment horizontal="center"/>
    </xf>
    <xf numFmtId="0" fontId="0" fillId="0" borderId="36" xfId="0" applyBorder="1" applyAlignment="1">
      <alignment horizontal="center" vertical="center"/>
    </xf>
    <xf numFmtId="0" fontId="4" fillId="0" borderId="36" xfId="0" applyFont="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7" borderId="40" xfId="0" applyFont="1" applyFill="1" applyBorder="1" applyAlignment="1">
      <alignment horizontal="center" vertical="center"/>
    </xf>
    <xf numFmtId="0" fontId="5" fillId="7" borderId="39" xfId="0" applyFont="1" applyFill="1" applyBorder="1" applyAlignment="1">
      <alignment horizontal="center" vertical="center"/>
    </xf>
    <xf numFmtId="0" fontId="5" fillId="0" borderId="40" xfId="0" applyFont="1" applyBorder="1" applyAlignment="1">
      <alignment horizontal="center" vertical="center"/>
    </xf>
    <xf numFmtId="0" fontId="3" fillId="6" borderId="0" xfId="0" applyFont="1" applyFill="1" applyAlignment="1">
      <alignment horizontal="center" vertical="center"/>
    </xf>
    <xf numFmtId="0" fontId="3" fillId="0" borderId="0" xfId="0" applyFont="1" applyAlignment="1">
      <alignment horizontal="center"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5" fillId="7" borderId="41" xfId="0" applyFont="1" applyFill="1" applyBorder="1" applyAlignment="1">
      <alignment horizontal="center" vertical="center"/>
    </xf>
    <xf numFmtId="0" fontId="5" fillId="3" borderId="39" xfId="0" applyFont="1" applyFill="1" applyBorder="1" applyAlignment="1">
      <alignment horizontal="center"/>
    </xf>
    <xf numFmtId="0" fontId="5" fillId="3" borderId="40" xfId="0" applyFont="1" applyFill="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40" xfId="0" applyBorder="1" applyAlignment="1">
      <alignment horizontal="center" vertical="center"/>
    </xf>
    <xf numFmtId="0" fontId="0" fillId="0" borderId="41" xfId="0" applyBorder="1" applyAlignment="1">
      <alignment horizontal="center" vertical="center"/>
    </xf>
    <xf numFmtId="0" fontId="5" fillId="2" borderId="41" xfId="0" applyFont="1" applyFill="1" applyBorder="1" applyAlignment="1">
      <alignment horizontal="center" vertical="center"/>
    </xf>
    <xf numFmtId="0" fontId="6" fillId="0" borderId="2" xfId="0" applyFont="1" applyBorder="1" applyAlignment="1">
      <alignment horizontal="left" vertical="center" wrapText="1"/>
    </xf>
    <xf numFmtId="0" fontId="6" fillId="0" borderId="18" xfId="0" applyFont="1" applyBorder="1" applyAlignment="1">
      <alignment horizontal="left" vertical="center" wrapText="1"/>
    </xf>
    <xf numFmtId="0" fontId="6"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C5C0"/>
      <color rgb="FF009999"/>
      <color rgb="FF9999FF"/>
      <color rgb="FFFF00FF"/>
      <color rgb="FFFFCC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504825</xdr:colOff>
      <xdr:row>5</xdr:row>
      <xdr:rowOff>57150</xdr:rowOff>
    </xdr:from>
    <xdr:to>
      <xdr:col>13</xdr:col>
      <xdr:colOff>553701</xdr:colOff>
      <xdr:row>15</xdr:row>
      <xdr:rowOff>76482</xdr:rowOff>
    </xdr:to>
    <xdr:pic>
      <xdr:nvPicPr>
        <xdr:cNvPr id="2" name="Picture 1">
          <a:extLst>
            <a:ext uri="{FF2B5EF4-FFF2-40B4-BE49-F238E27FC236}">
              <a16:creationId xmlns:a16="http://schemas.microsoft.com/office/drawing/2014/main" id="{3E91225E-1983-9062-D686-CE2F04A81179}"/>
            </a:ext>
          </a:extLst>
        </xdr:cNvPr>
        <xdr:cNvPicPr>
          <a:picLocks noChangeAspect="1"/>
        </xdr:cNvPicPr>
      </xdr:nvPicPr>
      <xdr:blipFill>
        <a:blip xmlns:r="http://schemas.openxmlformats.org/officeDocument/2006/relationships" r:embed="rId1" cstate="print"/>
        <a:stretch>
          <a:fillRect/>
        </a:stretch>
      </xdr:blipFill>
      <xdr:spPr>
        <a:xfrm>
          <a:off x="504825" y="1057275"/>
          <a:ext cx="8964276" cy="2019582"/>
        </a:xfrm>
        <a:prstGeom prst="rect">
          <a:avLst/>
        </a:prstGeom>
      </xdr:spPr>
    </xdr:pic>
    <xdr:clientData/>
  </xdr:twoCellAnchor>
  <xdr:twoCellAnchor>
    <xdr:from>
      <xdr:col>6</xdr:col>
      <xdr:colOff>28575</xdr:colOff>
      <xdr:row>1</xdr:row>
      <xdr:rowOff>190500</xdr:rowOff>
    </xdr:from>
    <xdr:to>
      <xdr:col>13</xdr:col>
      <xdr:colOff>590550</xdr:colOff>
      <xdr:row>6</xdr:row>
      <xdr:rowOff>152400</xdr:rowOff>
    </xdr:to>
    <xdr:sp macro="" textlink="">
      <xdr:nvSpPr>
        <xdr:cNvPr id="3" name="TextBox 2">
          <a:extLst>
            <a:ext uri="{FF2B5EF4-FFF2-40B4-BE49-F238E27FC236}">
              <a16:creationId xmlns:a16="http://schemas.microsoft.com/office/drawing/2014/main" id="{361B616D-FCEC-B4BE-A0AE-E2F578B6E354}"/>
            </a:ext>
          </a:extLst>
        </xdr:cNvPr>
        <xdr:cNvSpPr txBox="1"/>
      </xdr:nvSpPr>
      <xdr:spPr>
        <a:xfrm>
          <a:off x="4143375" y="390525"/>
          <a:ext cx="5362575" cy="962025"/>
        </a:xfrm>
        <a:prstGeom prst="rect">
          <a:avLst/>
        </a:prstGeom>
        <a:solidFill>
          <a:srgbClr val="FF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High points are based on the accumulation of all high</a:t>
          </a:r>
          <a:r>
            <a:rPr lang="en-AU" sz="1100" baseline="0"/>
            <a:t> points earned across the season. The athlete is required to perform at a minimum standard to be eligible for high points. The spreadsheet is formulated to automatically add up the high points. For State Champs, we calculate from 25 - 1, for all other events we start at 20-1.</a:t>
          </a:r>
          <a:endParaRPr lang="en-AU" sz="1100"/>
        </a:p>
      </xdr:txBody>
    </xdr:sp>
    <xdr:clientData/>
  </xdr:twoCellAnchor>
  <xdr:twoCellAnchor>
    <xdr:from>
      <xdr:col>6</xdr:col>
      <xdr:colOff>485775</xdr:colOff>
      <xdr:row>15</xdr:row>
      <xdr:rowOff>95249</xdr:rowOff>
    </xdr:from>
    <xdr:to>
      <xdr:col>13</xdr:col>
      <xdr:colOff>533400</xdr:colOff>
      <xdr:row>22</xdr:row>
      <xdr:rowOff>38099</xdr:rowOff>
    </xdr:to>
    <xdr:sp macro="" textlink="">
      <xdr:nvSpPr>
        <xdr:cNvPr id="4" name="TextBox 3">
          <a:extLst>
            <a:ext uri="{FF2B5EF4-FFF2-40B4-BE49-F238E27FC236}">
              <a16:creationId xmlns:a16="http://schemas.microsoft.com/office/drawing/2014/main" id="{B145EAB9-0309-28EF-F43E-1069467F351A}"/>
            </a:ext>
          </a:extLst>
        </xdr:cNvPr>
        <xdr:cNvSpPr txBox="1"/>
      </xdr:nvSpPr>
      <xdr:spPr>
        <a:xfrm>
          <a:off x="4600575" y="3095624"/>
          <a:ext cx="4848225" cy="1343025"/>
        </a:xfrm>
        <a:prstGeom prst="rect">
          <a:avLst/>
        </a:prstGeom>
        <a:solidFill>
          <a:srgbClr val="99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Team Selection Points will need to added manually. We are to locate the top 2 scored for each athlete</a:t>
          </a:r>
          <a:r>
            <a:rPr lang="en-AU" sz="1100" baseline="0"/>
            <a:t> across 2 seperate events. (Note for SJ and CT at State Champs this is considered 2 different events. Dressage and Show Horse aren't). Team Selection Points will always be calculated from 20-1 therefore a maximum of 40 Total Team Points can be earned by each athlete. The athletes with 4 biggest Total Team Selection Points will be offered a spot in the nationals team for that discipline.</a:t>
          </a:r>
          <a:endParaRPr lang="en-AU" sz="1100"/>
        </a:p>
      </xdr:txBody>
    </xdr:sp>
    <xdr:clientData/>
  </xdr:twoCellAnchor>
  <xdr:twoCellAnchor editAs="oneCell">
    <xdr:from>
      <xdr:col>0</xdr:col>
      <xdr:colOff>114300</xdr:colOff>
      <xdr:row>30</xdr:row>
      <xdr:rowOff>9525</xdr:rowOff>
    </xdr:from>
    <xdr:to>
      <xdr:col>23</xdr:col>
      <xdr:colOff>430870</xdr:colOff>
      <xdr:row>47</xdr:row>
      <xdr:rowOff>152895</xdr:rowOff>
    </xdr:to>
    <xdr:pic>
      <xdr:nvPicPr>
        <xdr:cNvPr id="5" name="Picture 4">
          <a:extLst>
            <a:ext uri="{FF2B5EF4-FFF2-40B4-BE49-F238E27FC236}">
              <a16:creationId xmlns:a16="http://schemas.microsoft.com/office/drawing/2014/main" id="{D9AF75C6-7506-2472-ADDA-10B3BBFA1B40}"/>
            </a:ext>
          </a:extLst>
        </xdr:cNvPr>
        <xdr:cNvPicPr>
          <a:picLocks noChangeAspect="1"/>
        </xdr:cNvPicPr>
      </xdr:nvPicPr>
      <xdr:blipFill>
        <a:blip xmlns:r="http://schemas.openxmlformats.org/officeDocument/2006/relationships" r:embed="rId2" cstate="print"/>
        <a:stretch>
          <a:fillRect/>
        </a:stretch>
      </xdr:blipFill>
      <xdr:spPr>
        <a:xfrm>
          <a:off x="114300" y="6010275"/>
          <a:ext cx="16089970" cy="3543795"/>
        </a:xfrm>
        <a:prstGeom prst="rect">
          <a:avLst/>
        </a:prstGeom>
      </xdr:spPr>
    </xdr:pic>
    <xdr:clientData/>
  </xdr:twoCellAnchor>
  <xdr:twoCellAnchor>
    <xdr:from>
      <xdr:col>5</xdr:col>
      <xdr:colOff>161925</xdr:colOff>
      <xdr:row>33</xdr:row>
      <xdr:rowOff>142875</xdr:rowOff>
    </xdr:from>
    <xdr:to>
      <xdr:col>14</xdr:col>
      <xdr:colOff>609600</xdr:colOff>
      <xdr:row>40</xdr:row>
      <xdr:rowOff>180975</xdr:rowOff>
    </xdr:to>
    <xdr:sp macro="" textlink="">
      <xdr:nvSpPr>
        <xdr:cNvPr id="6" name="TextBox 5">
          <a:extLst>
            <a:ext uri="{FF2B5EF4-FFF2-40B4-BE49-F238E27FC236}">
              <a16:creationId xmlns:a16="http://schemas.microsoft.com/office/drawing/2014/main" id="{1F8E16BB-606C-5AD3-265A-98D16EE77672}"/>
            </a:ext>
          </a:extLst>
        </xdr:cNvPr>
        <xdr:cNvSpPr txBox="1"/>
      </xdr:nvSpPr>
      <xdr:spPr>
        <a:xfrm>
          <a:off x="3590925" y="6743700"/>
          <a:ext cx="6619875"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At State</a:t>
          </a:r>
          <a:r>
            <a:rPr lang="en-AU" sz="1100" baseline="0"/>
            <a:t> Champs we will be looking for the discipline champions and school winners. Discipline champions should be calculated via the nominate dashboard if not you can use this tab to manually calculate them.</a:t>
          </a:r>
        </a:p>
        <a:p>
          <a:endParaRPr lang="en-AU" sz="1100" baseline="0"/>
        </a:p>
        <a:p>
          <a:r>
            <a:rPr lang="en-AU" sz="1100" baseline="0"/>
            <a:t>Use this tab to calculate the school winners. Ensure you group kids from the same school together. We only use results from 1 Child/Rider combo (if they ride more than 2 horses then choose their highest accumulated amount). You then select the 4 hightes combos from each school to formulate a total. The 3 schools with the highest totals from their top 4 riders earn 1st, 2nd and 3rd place. If a school only has 3 riders but falls in the top 3 accumulated scores they can still earn their placing.</a:t>
          </a:r>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X131"/>
  <sheetViews>
    <sheetView tabSelected="1" zoomScale="50" zoomScaleNormal="50" workbookViewId="0">
      <pane xSplit="4" ySplit="5" topLeftCell="E6" activePane="bottomRight" state="frozen"/>
      <selection pane="topRight" activeCell="E1" sqref="E1"/>
      <selection pane="bottomLeft" activeCell="A6" sqref="A6"/>
      <selection pane="bottomRight" activeCell="R68" sqref="R68"/>
    </sheetView>
  </sheetViews>
  <sheetFormatPr defaultColWidth="11.125" defaultRowHeight="15.75" x14ac:dyDescent="0.25"/>
  <cols>
    <col min="1" max="1" width="12.125" customWidth="1"/>
    <col min="2" max="2" width="12.625" customWidth="1"/>
    <col min="3" max="3" width="22.375" customWidth="1"/>
    <col min="4" max="4" width="20.875" customWidth="1"/>
    <col min="5" max="5" width="6.875" customWidth="1"/>
    <col min="6" max="6" width="10.125" style="48" customWidth="1"/>
    <col min="7" max="7" width="8.625" style="170" customWidth="1"/>
    <col min="8" max="8" width="6.875" style="170" customWidth="1"/>
    <col min="9" max="9" width="6.375" style="170" customWidth="1"/>
    <col min="10" max="10" width="8.875" style="170" customWidth="1"/>
    <col min="11" max="11" width="6.625" style="170" customWidth="1"/>
    <col min="12" max="12" width="7.5" style="170" customWidth="1"/>
    <col min="13" max="13" width="7" style="170" customWidth="1"/>
    <col min="14" max="14" width="7.625" style="170" customWidth="1"/>
    <col min="15" max="15" width="9.625" style="170" bestFit="1" customWidth="1"/>
    <col min="16" max="16" width="8.625" style="170" customWidth="1"/>
    <col min="17" max="17" width="6" style="170" customWidth="1"/>
    <col min="18" max="18" width="5.625" style="170" bestFit="1" customWidth="1"/>
    <col min="19" max="19" width="8.125" style="170" customWidth="1"/>
    <col min="20" max="20" width="6.625" style="170" customWidth="1"/>
    <col min="21" max="21" width="7.375" style="170" customWidth="1"/>
    <col min="22" max="22" width="7.625" style="170" bestFit="1" customWidth="1"/>
    <col min="23" max="23" width="7.625" style="170" customWidth="1"/>
    <col min="24" max="24" width="9.625" style="170" bestFit="1" customWidth="1"/>
    <col min="25" max="25" width="8.125" style="170" customWidth="1"/>
    <col min="26" max="26" width="7.875" style="170" customWidth="1"/>
    <col min="27" max="27" width="5.875" style="170" customWidth="1"/>
    <col min="28" max="28" width="9.125" style="170" customWidth="1"/>
    <col min="29" max="29" width="7.625" style="170" customWidth="1"/>
    <col min="30" max="30" width="5.625" style="170" bestFit="1" customWidth="1"/>
    <col min="31" max="31" width="7.625" style="170" bestFit="1" customWidth="1"/>
    <col min="32" max="32" width="7.625" style="170" customWidth="1"/>
    <col min="33" max="33" width="9.625" style="170" bestFit="1" customWidth="1"/>
    <col min="34" max="34" width="6.5" style="170" customWidth="1"/>
    <col min="35" max="35" width="7.5" style="170" customWidth="1"/>
    <col min="36" max="36" width="6.875" style="170" customWidth="1"/>
    <col min="37" max="37" width="9.125" style="170" customWidth="1"/>
    <col min="38" max="38" width="7.625" style="170" customWidth="1"/>
    <col min="39" max="39" width="5.625" style="170" bestFit="1" customWidth="1"/>
    <col min="40" max="40" width="7.625" style="170" bestFit="1" customWidth="1"/>
    <col min="41" max="41" width="7.625" style="170" customWidth="1"/>
    <col min="42" max="42" width="9.625" style="170" bestFit="1" customWidth="1"/>
    <col min="43" max="43" width="7.375" style="170" customWidth="1"/>
    <col min="44" max="44" width="7" style="170" customWidth="1"/>
    <col min="45" max="45" width="5.875" style="170" customWidth="1"/>
    <col min="46" max="46" width="9.125" style="170" customWidth="1"/>
    <col min="47" max="47" width="7.625" style="170" customWidth="1"/>
    <col min="48" max="48" width="5.625" style="170" bestFit="1" customWidth="1"/>
    <col min="49" max="49" width="7.625" style="170" bestFit="1" customWidth="1"/>
    <col min="50" max="50" width="7.625" style="170" customWidth="1"/>
    <col min="51" max="51" width="9.625" style="170" bestFit="1" customWidth="1"/>
    <col min="52" max="52" width="7.625" style="170" customWidth="1"/>
    <col min="53" max="53" width="5.375" style="170" customWidth="1"/>
    <col min="54" max="54" width="7.5" style="170" customWidth="1"/>
    <col min="55" max="55" width="9.125" style="170" customWidth="1"/>
    <col min="56" max="56" width="6.625" style="170" customWidth="1"/>
    <col min="57" max="57" width="5.625" style="170" bestFit="1" customWidth="1"/>
    <col min="58" max="58" width="7.625" style="170" bestFit="1" customWidth="1"/>
    <col min="59" max="59" width="7.625" style="170" customWidth="1"/>
    <col min="60" max="61" width="9.625" style="170" bestFit="1" customWidth="1"/>
    <col min="62" max="62" width="9.375" style="170" bestFit="1" customWidth="1"/>
    <col min="63" max="63" width="9.125" style="170" customWidth="1"/>
    <col min="64" max="64" width="7.625" style="170" customWidth="1"/>
    <col min="65" max="65" width="5.625" style="170" bestFit="1" customWidth="1"/>
    <col min="66" max="66" width="7.625" style="170" bestFit="1" customWidth="1"/>
    <col min="67" max="67" width="7.625" style="170" customWidth="1"/>
    <col min="68" max="69" width="9.625" style="170" bestFit="1" customWidth="1"/>
    <col min="70" max="70" width="9.625" style="170" customWidth="1"/>
    <col min="71" max="71" width="9.125" style="170" customWidth="1"/>
    <col min="72" max="72" width="7.625" style="170" customWidth="1"/>
    <col min="73" max="73" width="6.125" style="170" bestFit="1" customWidth="1"/>
    <col min="74" max="74" width="7.625" style="170" bestFit="1" customWidth="1"/>
    <col min="75" max="75" width="7.625" style="170" customWidth="1"/>
    <col min="76" max="76" width="9.625" style="170" bestFit="1" customWidth="1"/>
  </cols>
  <sheetData>
    <row r="3" spans="1:76" ht="29.25" thickBot="1" x14ac:dyDescent="0.5">
      <c r="A3" s="205" t="s">
        <v>0</v>
      </c>
      <c r="B3" s="205"/>
      <c r="C3" s="205"/>
      <c r="D3" s="205"/>
      <c r="E3" s="11"/>
    </row>
    <row r="4" spans="1:76" ht="24" thickBot="1" x14ac:dyDescent="0.3">
      <c r="G4" s="212" t="s">
        <v>121</v>
      </c>
      <c r="H4" s="213"/>
      <c r="I4" s="213"/>
      <c r="J4" s="213"/>
      <c r="K4" s="213"/>
      <c r="L4" s="213"/>
      <c r="M4" s="213"/>
      <c r="N4" s="214"/>
      <c r="O4" s="215"/>
      <c r="P4" s="212" t="s">
        <v>122</v>
      </c>
      <c r="Q4" s="213"/>
      <c r="R4" s="213"/>
      <c r="S4" s="213"/>
      <c r="T4" s="213"/>
      <c r="U4" s="213"/>
      <c r="V4" s="213"/>
      <c r="W4" s="213"/>
      <c r="X4" s="215"/>
      <c r="Y4" s="212" t="s">
        <v>123</v>
      </c>
      <c r="Z4" s="213"/>
      <c r="AA4" s="213"/>
      <c r="AB4" s="213"/>
      <c r="AC4" s="213"/>
      <c r="AD4" s="213"/>
      <c r="AE4" s="213"/>
      <c r="AF4" s="213"/>
      <c r="AG4" s="215"/>
      <c r="AH4" s="212" t="s">
        <v>272</v>
      </c>
      <c r="AI4" s="213"/>
      <c r="AJ4" s="213"/>
      <c r="AK4" s="213"/>
      <c r="AL4" s="213"/>
      <c r="AM4" s="213"/>
      <c r="AN4" s="213"/>
      <c r="AO4" s="213"/>
      <c r="AP4" s="215"/>
      <c r="AQ4" s="206" t="s">
        <v>1</v>
      </c>
      <c r="AR4" s="207"/>
      <c r="AS4" s="207"/>
      <c r="AT4" s="207"/>
      <c r="AU4" s="207"/>
      <c r="AV4" s="207"/>
      <c r="AW4" s="207"/>
      <c r="AX4" s="207"/>
      <c r="AY4" s="207"/>
      <c r="AZ4" s="207"/>
      <c r="BA4" s="207"/>
      <c r="BB4" s="207"/>
      <c r="BC4" s="207"/>
      <c r="BD4" s="207"/>
      <c r="BE4" s="207"/>
      <c r="BF4" s="207"/>
      <c r="BG4" s="207"/>
      <c r="BH4" s="208"/>
      <c r="BI4" s="202" t="s">
        <v>2</v>
      </c>
      <c r="BJ4" s="203"/>
      <c r="BK4" s="203"/>
      <c r="BL4" s="203"/>
      <c r="BM4" s="203"/>
      <c r="BN4" s="203"/>
      <c r="BO4" s="203"/>
      <c r="BP4" s="204"/>
      <c r="BQ4" s="209" t="s">
        <v>273</v>
      </c>
      <c r="BR4" s="210"/>
      <c r="BS4" s="210"/>
      <c r="BT4" s="210"/>
      <c r="BU4" s="210"/>
      <c r="BV4" s="210"/>
      <c r="BW4" s="210"/>
      <c r="BX4" s="211"/>
    </row>
    <row r="5" spans="1:76" s="17" customFormat="1" ht="63" x14ac:dyDescent="0.25">
      <c r="A5" s="218" t="s">
        <v>3</v>
      </c>
      <c r="B5" s="219"/>
      <c r="C5" s="219"/>
      <c r="D5" s="219"/>
      <c r="E5" s="220"/>
      <c r="F5" s="143" t="s">
        <v>4</v>
      </c>
      <c r="G5" s="150" t="s">
        <v>396</v>
      </c>
      <c r="H5" s="151" t="s">
        <v>6</v>
      </c>
      <c r="I5" s="151" t="s">
        <v>7</v>
      </c>
      <c r="J5" s="42" t="s">
        <v>415</v>
      </c>
      <c r="K5" s="151" t="s">
        <v>6</v>
      </c>
      <c r="L5" s="151" t="s">
        <v>7</v>
      </c>
      <c r="M5" s="42" t="s">
        <v>8</v>
      </c>
      <c r="N5" s="144" t="s">
        <v>366</v>
      </c>
      <c r="O5" s="15" t="s">
        <v>9</v>
      </c>
      <c r="P5" s="150" t="s">
        <v>396</v>
      </c>
      <c r="Q5" s="151" t="s">
        <v>6</v>
      </c>
      <c r="R5" s="151" t="s">
        <v>7</v>
      </c>
      <c r="S5" s="152" t="s">
        <v>415</v>
      </c>
      <c r="T5" s="151" t="s">
        <v>6</v>
      </c>
      <c r="U5" s="151" t="s">
        <v>7</v>
      </c>
      <c r="V5" s="42" t="s">
        <v>8</v>
      </c>
      <c r="W5" s="144" t="s">
        <v>366</v>
      </c>
      <c r="X5" s="15" t="s">
        <v>9</v>
      </c>
      <c r="Y5" s="150" t="s">
        <v>396</v>
      </c>
      <c r="Z5" s="151" t="s">
        <v>6</v>
      </c>
      <c r="AA5" s="42" t="s">
        <v>7</v>
      </c>
      <c r="AB5" s="152" t="s">
        <v>415</v>
      </c>
      <c r="AC5" s="151" t="s">
        <v>6</v>
      </c>
      <c r="AD5" s="151" t="s">
        <v>7</v>
      </c>
      <c r="AE5" s="42" t="s">
        <v>8</v>
      </c>
      <c r="AF5" s="144" t="s">
        <v>366</v>
      </c>
      <c r="AG5" s="15" t="s">
        <v>9</v>
      </c>
      <c r="AH5" s="150" t="s">
        <v>5</v>
      </c>
      <c r="AI5" s="151" t="s">
        <v>6</v>
      </c>
      <c r="AJ5" s="42" t="s">
        <v>7</v>
      </c>
      <c r="AK5" s="152" t="s">
        <v>415</v>
      </c>
      <c r="AL5" s="151" t="s">
        <v>6</v>
      </c>
      <c r="AM5" s="151" t="s">
        <v>7</v>
      </c>
      <c r="AN5" s="42" t="s">
        <v>8</v>
      </c>
      <c r="AO5" s="144" t="s">
        <v>366</v>
      </c>
      <c r="AP5" s="15" t="s">
        <v>9</v>
      </c>
      <c r="AQ5" s="150" t="s">
        <v>5</v>
      </c>
      <c r="AR5" s="151" t="s">
        <v>6</v>
      </c>
      <c r="AS5" s="42" t="s">
        <v>7</v>
      </c>
      <c r="AT5" s="152" t="s">
        <v>415</v>
      </c>
      <c r="AU5" s="151" t="s">
        <v>6</v>
      </c>
      <c r="AV5" s="151" t="s">
        <v>7</v>
      </c>
      <c r="AW5" s="166" t="s">
        <v>8</v>
      </c>
      <c r="AX5" s="144" t="s">
        <v>366</v>
      </c>
      <c r="AY5" s="12" t="s">
        <v>9</v>
      </c>
      <c r="AZ5" s="150" t="s">
        <v>5</v>
      </c>
      <c r="BA5" s="151" t="s">
        <v>6</v>
      </c>
      <c r="BB5" s="42" t="s">
        <v>7</v>
      </c>
      <c r="BC5" s="152" t="s">
        <v>415</v>
      </c>
      <c r="BD5" s="151" t="s">
        <v>6</v>
      </c>
      <c r="BE5" s="151" t="s">
        <v>7</v>
      </c>
      <c r="BF5" s="166" t="s">
        <v>8</v>
      </c>
      <c r="BG5" s="144" t="s">
        <v>366</v>
      </c>
      <c r="BH5" s="12" t="s">
        <v>9</v>
      </c>
      <c r="BI5" s="150" t="s">
        <v>5</v>
      </c>
      <c r="BJ5" s="151" t="s">
        <v>6</v>
      </c>
      <c r="BK5" s="152" t="s">
        <v>415</v>
      </c>
      <c r="BL5" s="151" t="s">
        <v>6</v>
      </c>
      <c r="BM5" s="151" t="s">
        <v>7</v>
      </c>
      <c r="BN5" s="166" t="s">
        <v>8</v>
      </c>
      <c r="BO5" s="144" t="s">
        <v>366</v>
      </c>
      <c r="BP5" s="15" t="s">
        <v>9</v>
      </c>
      <c r="BQ5" s="150" t="s">
        <v>5</v>
      </c>
      <c r="BR5" s="151" t="s">
        <v>6</v>
      </c>
      <c r="BS5" s="152" t="s">
        <v>415</v>
      </c>
      <c r="BT5" s="151" t="s">
        <v>6</v>
      </c>
      <c r="BU5" s="42" t="s">
        <v>10</v>
      </c>
      <c r="BV5" s="42" t="s">
        <v>8</v>
      </c>
      <c r="BW5" s="144" t="s">
        <v>366</v>
      </c>
      <c r="BX5" s="15" t="s">
        <v>9</v>
      </c>
    </row>
    <row r="6" spans="1:76" x14ac:dyDescent="0.25">
      <c r="A6" s="18" t="s">
        <v>11</v>
      </c>
      <c r="B6" s="18" t="s">
        <v>12</v>
      </c>
      <c r="C6" s="19" t="s">
        <v>13</v>
      </c>
      <c r="D6" s="19" t="s">
        <v>14</v>
      </c>
      <c r="E6" s="19" t="s">
        <v>61</v>
      </c>
      <c r="F6" s="45"/>
      <c r="G6" s="171"/>
      <c r="H6" s="172"/>
      <c r="I6" s="172"/>
      <c r="J6" s="173"/>
      <c r="K6" s="173"/>
      <c r="L6" s="173"/>
      <c r="M6" s="173"/>
      <c r="N6" s="174"/>
      <c r="O6" s="175"/>
      <c r="P6" s="171"/>
      <c r="Q6" s="172"/>
      <c r="R6" s="172"/>
      <c r="S6" s="173"/>
      <c r="T6" s="173"/>
      <c r="U6" s="173"/>
      <c r="V6" s="173"/>
      <c r="W6" s="174"/>
      <c r="X6" s="175"/>
      <c r="Y6" s="171"/>
      <c r="Z6" s="172"/>
      <c r="AA6" s="173"/>
      <c r="AB6" s="173"/>
      <c r="AC6" s="173"/>
      <c r="AD6" s="172"/>
      <c r="AE6" s="173"/>
      <c r="AF6" s="174"/>
      <c r="AG6" s="175"/>
      <c r="AH6" s="171"/>
      <c r="AI6" s="172"/>
      <c r="AJ6" s="173"/>
      <c r="AK6" s="173"/>
      <c r="AL6" s="173"/>
      <c r="AM6" s="172"/>
      <c r="AN6" s="173"/>
      <c r="AO6" s="174"/>
      <c r="AP6" s="175"/>
      <c r="AQ6" s="171"/>
      <c r="AR6" s="172"/>
      <c r="AS6" s="173"/>
      <c r="AT6" s="173"/>
      <c r="AU6" s="173"/>
      <c r="AV6" s="172"/>
      <c r="AW6" s="173"/>
      <c r="AX6" s="174"/>
      <c r="AY6" s="175"/>
      <c r="AZ6" s="171"/>
      <c r="BA6" s="172"/>
      <c r="BB6" s="173"/>
      <c r="BC6" s="173"/>
      <c r="BD6" s="173"/>
      <c r="BE6" s="172"/>
      <c r="BF6" s="173"/>
      <c r="BG6" s="174"/>
      <c r="BH6" s="175"/>
      <c r="BI6" s="171"/>
      <c r="BJ6" s="172"/>
      <c r="BK6" s="173"/>
      <c r="BL6" s="173"/>
      <c r="BM6" s="173"/>
      <c r="BN6" s="173"/>
      <c r="BO6" s="174"/>
      <c r="BP6" s="175"/>
      <c r="BQ6" s="171"/>
      <c r="BR6" s="171"/>
      <c r="BS6" s="173"/>
      <c r="BT6" s="173"/>
      <c r="BU6" s="172"/>
      <c r="BV6" s="173"/>
      <c r="BW6" s="174"/>
      <c r="BX6" s="175"/>
    </row>
    <row r="7" spans="1:76" s="1" customFormat="1" ht="15.95" customHeight="1" x14ac:dyDescent="0.2">
      <c r="A7" s="24" t="s">
        <v>168</v>
      </c>
      <c r="B7" s="25" t="s">
        <v>169</v>
      </c>
      <c r="C7" s="26" t="s">
        <v>170</v>
      </c>
      <c r="D7" s="26" t="s">
        <v>171</v>
      </c>
      <c r="E7" s="26"/>
      <c r="F7" s="102">
        <f t="shared" ref="F7:F16" si="0">O7+X7+AG7+AP7+AY7+BH7+BP7+BX7</f>
        <v>0</v>
      </c>
      <c r="G7" s="176"/>
      <c r="H7" s="177"/>
      <c r="I7" s="177"/>
      <c r="J7" s="178"/>
      <c r="K7" s="178"/>
      <c r="L7" s="178"/>
      <c r="M7" s="178">
        <f t="shared" ref="M7:M16" si="1">G7+H7</f>
        <v>0</v>
      </c>
      <c r="N7" s="179"/>
      <c r="O7" s="139"/>
      <c r="P7" s="176"/>
      <c r="Q7" s="177"/>
      <c r="R7" s="177"/>
      <c r="S7" s="178"/>
      <c r="T7" s="178"/>
      <c r="U7" s="178"/>
      <c r="V7" s="178">
        <f t="shared" ref="V7:V16" si="2">P7+Q7</f>
        <v>0</v>
      </c>
      <c r="W7" s="179"/>
      <c r="X7" s="139"/>
      <c r="Y7" s="176"/>
      <c r="Z7" s="177"/>
      <c r="AA7" s="178"/>
      <c r="AB7" s="178"/>
      <c r="AC7" s="178"/>
      <c r="AD7" s="177"/>
      <c r="AE7" s="178">
        <f t="shared" ref="AE7:AE16" si="3">Y7+Z7</f>
        <v>0</v>
      </c>
      <c r="AF7" s="179"/>
      <c r="AG7" s="139"/>
      <c r="AH7" s="176"/>
      <c r="AI7" s="177"/>
      <c r="AJ7" s="178"/>
      <c r="AK7" s="178"/>
      <c r="AL7" s="178"/>
      <c r="AM7" s="177"/>
      <c r="AN7" s="178">
        <f>AH7+AI7</f>
        <v>0</v>
      </c>
      <c r="AO7" s="179"/>
      <c r="AP7" s="139"/>
      <c r="AQ7" s="176"/>
      <c r="AR7" s="177"/>
      <c r="AS7" s="178"/>
      <c r="AT7" s="178"/>
      <c r="AU7" s="178"/>
      <c r="AV7" s="177"/>
      <c r="AW7" s="178">
        <f t="shared" ref="AW7:AW16" si="4">AQ7+AR7</f>
        <v>0</v>
      </c>
      <c r="AX7" s="179"/>
      <c r="AY7" s="139"/>
      <c r="AZ7" s="176"/>
      <c r="BA7" s="177"/>
      <c r="BB7" s="178"/>
      <c r="BC7" s="178"/>
      <c r="BD7" s="178"/>
      <c r="BE7" s="177"/>
      <c r="BF7" s="178">
        <f t="shared" ref="BF7:BF16" si="5">AZ7+BA7</f>
        <v>0</v>
      </c>
      <c r="BG7" s="179"/>
      <c r="BH7" s="139"/>
      <c r="BI7" s="176"/>
      <c r="BJ7" s="177"/>
      <c r="BK7" s="178"/>
      <c r="BL7" s="178"/>
      <c r="BM7" s="178"/>
      <c r="BN7" s="178">
        <f t="shared" ref="BN7:BN16" si="6">BI7+BJ7+BM7</f>
        <v>0</v>
      </c>
      <c r="BO7" s="179"/>
      <c r="BP7" s="139"/>
      <c r="BQ7" s="176"/>
      <c r="BR7" s="176"/>
      <c r="BS7" s="178"/>
      <c r="BT7" s="178"/>
      <c r="BU7" s="177"/>
      <c r="BV7" s="178">
        <f t="shared" ref="BV7:BV16" si="7">BQ7+BR7</f>
        <v>0</v>
      </c>
      <c r="BW7" s="179"/>
      <c r="BX7" s="139"/>
    </row>
    <row r="8" spans="1:76" s="1" customFormat="1" ht="15.95" customHeight="1" x14ac:dyDescent="0.2">
      <c r="A8" s="24" t="s">
        <v>142</v>
      </c>
      <c r="B8" s="25" t="s">
        <v>303</v>
      </c>
      <c r="C8" s="26" t="s">
        <v>304</v>
      </c>
      <c r="D8" s="26" t="s">
        <v>305</v>
      </c>
      <c r="E8" s="26"/>
      <c r="F8" s="102">
        <f t="shared" si="0"/>
        <v>0</v>
      </c>
      <c r="G8" s="176"/>
      <c r="H8" s="177"/>
      <c r="I8" s="177"/>
      <c r="J8" s="178"/>
      <c r="K8" s="178"/>
      <c r="L8" s="178"/>
      <c r="M8" s="178"/>
      <c r="N8" s="179"/>
      <c r="O8" s="139"/>
      <c r="P8" s="176"/>
      <c r="Q8" s="177"/>
      <c r="R8" s="177"/>
      <c r="S8" s="178"/>
      <c r="T8" s="178"/>
      <c r="U8" s="178"/>
      <c r="V8" s="178">
        <f t="shared" si="2"/>
        <v>0</v>
      </c>
      <c r="W8" s="179"/>
      <c r="X8" s="139"/>
      <c r="Y8" s="176"/>
      <c r="Z8" s="177"/>
      <c r="AA8" s="178"/>
      <c r="AB8" s="178"/>
      <c r="AC8" s="178"/>
      <c r="AD8" s="177"/>
      <c r="AE8" s="178">
        <f t="shared" si="3"/>
        <v>0</v>
      </c>
      <c r="AF8" s="179"/>
      <c r="AG8" s="139"/>
      <c r="AH8" s="176"/>
      <c r="AI8" s="177"/>
      <c r="AJ8" s="178"/>
      <c r="AK8" s="178"/>
      <c r="AL8" s="178"/>
      <c r="AM8" s="177"/>
      <c r="AN8" s="178">
        <f>AH8+AI8</f>
        <v>0</v>
      </c>
      <c r="AO8" s="179"/>
      <c r="AP8" s="139"/>
      <c r="AQ8" s="176"/>
      <c r="AR8" s="177"/>
      <c r="AS8" s="178"/>
      <c r="AT8" s="178"/>
      <c r="AU8" s="178"/>
      <c r="AV8" s="177"/>
      <c r="AW8" s="178">
        <f t="shared" si="4"/>
        <v>0</v>
      </c>
      <c r="AX8" s="179"/>
      <c r="AY8" s="139"/>
      <c r="AZ8" s="176"/>
      <c r="BA8" s="177"/>
      <c r="BB8" s="178"/>
      <c r="BC8" s="178"/>
      <c r="BD8" s="178"/>
      <c r="BE8" s="177"/>
      <c r="BF8" s="178">
        <f t="shared" si="5"/>
        <v>0</v>
      </c>
      <c r="BG8" s="179"/>
      <c r="BH8" s="139"/>
      <c r="BI8" s="176"/>
      <c r="BJ8" s="177"/>
      <c r="BK8" s="178"/>
      <c r="BL8" s="178"/>
      <c r="BM8" s="178"/>
      <c r="BN8" s="178">
        <f t="shared" si="6"/>
        <v>0</v>
      </c>
      <c r="BO8" s="179"/>
      <c r="BP8" s="139"/>
      <c r="BQ8" s="176"/>
      <c r="BR8" s="176"/>
      <c r="BS8" s="178"/>
      <c r="BT8" s="178"/>
      <c r="BU8" s="177"/>
      <c r="BV8" s="178">
        <f t="shared" si="7"/>
        <v>0</v>
      </c>
      <c r="BW8" s="179"/>
      <c r="BX8" s="139"/>
    </row>
    <row r="9" spans="1:76" s="1" customFormat="1" ht="15.95" customHeight="1" x14ac:dyDescent="0.2">
      <c r="A9" s="25" t="s">
        <v>154</v>
      </c>
      <c r="B9" s="25" t="s">
        <v>155</v>
      </c>
      <c r="C9" s="25" t="s">
        <v>149</v>
      </c>
      <c r="D9" s="25" t="s">
        <v>156</v>
      </c>
      <c r="E9" s="26"/>
      <c r="F9" s="102">
        <f t="shared" si="0"/>
        <v>0</v>
      </c>
      <c r="G9" s="176"/>
      <c r="H9" s="177"/>
      <c r="I9" s="177"/>
      <c r="J9" s="178"/>
      <c r="K9" s="178"/>
      <c r="L9" s="178"/>
      <c r="M9" s="178">
        <f t="shared" si="1"/>
        <v>0</v>
      </c>
      <c r="N9" s="179"/>
      <c r="O9" s="139"/>
      <c r="P9" s="176"/>
      <c r="Q9" s="177"/>
      <c r="R9" s="177"/>
      <c r="S9" s="178"/>
      <c r="T9" s="178"/>
      <c r="U9" s="178"/>
      <c r="V9" s="178">
        <f t="shared" si="2"/>
        <v>0</v>
      </c>
      <c r="W9" s="179"/>
      <c r="X9" s="139"/>
      <c r="Y9" s="176"/>
      <c r="Z9" s="177"/>
      <c r="AA9" s="178"/>
      <c r="AB9" s="178"/>
      <c r="AC9" s="178"/>
      <c r="AD9" s="177"/>
      <c r="AE9" s="178">
        <f t="shared" si="3"/>
        <v>0</v>
      </c>
      <c r="AF9" s="179"/>
      <c r="AG9" s="139"/>
      <c r="AH9" s="176"/>
      <c r="AI9" s="177"/>
      <c r="AJ9" s="178"/>
      <c r="AK9" s="178"/>
      <c r="AL9" s="178"/>
      <c r="AM9" s="177"/>
      <c r="AN9" s="178">
        <f>AH9+AI9</f>
        <v>0</v>
      </c>
      <c r="AO9" s="179"/>
      <c r="AP9" s="139"/>
      <c r="AQ9" s="176"/>
      <c r="AR9" s="177"/>
      <c r="AS9" s="178"/>
      <c r="AT9" s="178"/>
      <c r="AU9" s="178"/>
      <c r="AV9" s="177"/>
      <c r="AW9" s="178">
        <f t="shared" si="4"/>
        <v>0</v>
      </c>
      <c r="AX9" s="179"/>
      <c r="AY9" s="139"/>
      <c r="AZ9" s="176"/>
      <c r="BA9" s="177"/>
      <c r="BB9" s="178"/>
      <c r="BC9" s="178"/>
      <c r="BD9" s="178"/>
      <c r="BE9" s="177"/>
      <c r="BF9" s="178">
        <f t="shared" si="5"/>
        <v>0</v>
      </c>
      <c r="BG9" s="179"/>
      <c r="BH9" s="139"/>
      <c r="BI9" s="176"/>
      <c r="BJ9" s="177"/>
      <c r="BK9" s="178"/>
      <c r="BL9" s="178"/>
      <c r="BM9" s="178"/>
      <c r="BN9" s="178">
        <f t="shared" si="6"/>
        <v>0</v>
      </c>
      <c r="BO9" s="179"/>
      <c r="BP9" s="139"/>
      <c r="BQ9" s="176"/>
      <c r="BR9" s="176"/>
      <c r="BS9" s="178"/>
      <c r="BT9" s="178"/>
      <c r="BU9" s="177"/>
      <c r="BV9" s="178">
        <f t="shared" si="7"/>
        <v>0</v>
      </c>
      <c r="BW9" s="179"/>
      <c r="BX9" s="139"/>
    </row>
    <row r="10" spans="1:76" s="1" customFormat="1" ht="15.95" customHeight="1" x14ac:dyDescent="0.2">
      <c r="A10" s="27" t="s">
        <v>403</v>
      </c>
      <c r="B10" s="28" t="s">
        <v>404</v>
      </c>
      <c r="C10" s="29" t="s">
        <v>405</v>
      </c>
      <c r="D10" s="29" t="s">
        <v>406</v>
      </c>
      <c r="E10" s="26"/>
      <c r="F10" s="102">
        <f t="shared" si="0"/>
        <v>39</v>
      </c>
      <c r="G10" s="176"/>
      <c r="H10" s="177"/>
      <c r="I10" s="177"/>
      <c r="J10" s="178"/>
      <c r="K10" s="178"/>
      <c r="L10" s="178"/>
      <c r="M10" s="178">
        <f t="shared" si="1"/>
        <v>0</v>
      </c>
      <c r="N10" s="179"/>
      <c r="O10" s="139"/>
      <c r="P10" s="176">
        <v>0</v>
      </c>
      <c r="Q10" s="177">
        <v>0</v>
      </c>
      <c r="R10" s="177">
        <v>71</v>
      </c>
      <c r="S10" s="178">
        <v>0</v>
      </c>
      <c r="T10" s="178">
        <v>0</v>
      </c>
      <c r="U10" s="178">
        <v>46.75</v>
      </c>
      <c r="V10" s="178">
        <f t="shared" si="2"/>
        <v>0</v>
      </c>
      <c r="W10" s="179" t="s">
        <v>397</v>
      </c>
      <c r="X10" s="146">
        <v>20</v>
      </c>
      <c r="Y10" s="176"/>
      <c r="Z10" s="177"/>
      <c r="AA10" s="178"/>
      <c r="AB10" s="178"/>
      <c r="AC10" s="178"/>
      <c r="AD10" s="177"/>
      <c r="AE10" s="178">
        <f t="shared" si="3"/>
        <v>0</v>
      </c>
      <c r="AF10" s="179"/>
      <c r="AG10" s="146"/>
      <c r="AH10" s="176">
        <v>4</v>
      </c>
      <c r="AI10" s="177">
        <v>0</v>
      </c>
      <c r="AJ10" s="178">
        <v>76.67</v>
      </c>
      <c r="AK10" s="178"/>
      <c r="AL10" s="178"/>
      <c r="AM10" s="177"/>
      <c r="AN10" s="178">
        <f>AH10+AI10</f>
        <v>4</v>
      </c>
      <c r="AO10" s="179" t="s">
        <v>398</v>
      </c>
      <c r="AP10" s="146">
        <v>19</v>
      </c>
      <c r="AQ10" s="180"/>
      <c r="AR10" s="181"/>
      <c r="AS10" s="182"/>
      <c r="AT10" s="178"/>
      <c r="AU10" s="178"/>
      <c r="AV10" s="181"/>
      <c r="AW10" s="178">
        <f t="shared" si="4"/>
        <v>0</v>
      </c>
      <c r="AX10" s="179"/>
      <c r="AY10" s="146"/>
      <c r="AZ10" s="180"/>
      <c r="BA10" s="181"/>
      <c r="BB10" s="182"/>
      <c r="BC10" s="178"/>
      <c r="BD10" s="178"/>
      <c r="BE10" s="181"/>
      <c r="BF10" s="178">
        <f t="shared" si="5"/>
        <v>0</v>
      </c>
      <c r="BG10" s="179"/>
      <c r="BH10" s="146"/>
      <c r="BI10" s="176"/>
      <c r="BJ10" s="177"/>
      <c r="BK10" s="178"/>
      <c r="BL10" s="178"/>
      <c r="BM10" s="177"/>
      <c r="BN10" s="178">
        <f t="shared" si="6"/>
        <v>0</v>
      </c>
      <c r="BO10" s="179"/>
      <c r="BP10" s="146"/>
      <c r="BQ10" s="176"/>
      <c r="BR10" s="180"/>
      <c r="BS10" s="178"/>
      <c r="BT10" s="178"/>
      <c r="BU10" s="181"/>
      <c r="BV10" s="178">
        <f t="shared" si="7"/>
        <v>0</v>
      </c>
      <c r="BW10" s="179"/>
      <c r="BX10" s="146"/>
    </row>
    <row r="11" spans="1:76" s="1" customFormat="1" ht="15.95" customHeight="1" x14ac:dyDescent="0.2">
      <c r="A11" s="24" t="s">
        <v>142</v>
      </c>
      <c r="B11" s="25" t="s">
        <v>303</v>
      </c>
      <c r="C11" s="26" t="s">
        <v>304</v>
      </c>
      <c r="D11" s="26" t="s">
        <v>124</v>
      </c>
      <c r="E11" s="26"/>
      <c r="F11" s="102">
        <f t="shared" si="0"/>
        <v>20</v>
      </c>
      <c r="G11" s="176">
        <v>0</v>
      </c>
      <c r="H11" s="177">
        <v>6</v>
      </c>
      <c r="I11" s="177">
        <v>92.35</v>
      </c>
      <c r="J11" s="178"/>
      <c r="K11" s="178"/>
      <c r="L11" s="178"/>
      <c r="M11" s="178">
        <f t="shared" ref="M11" si="8">G11+H11</f>
        <v>6</v>
      </c>
      <c r="N11" s="179" t="s">
        <v>397</v>
      </c>
      <c r="O11" s="139">
        <v>20</v>
      </c>
      <c r="P11" s="176" t="s">
        <v>417</v>
      </c>
      <c r="Q11" s="177"/>
      <c r="R11" s="177"/>
      <c r="S11" s="178"/>
      <c r="T11" s="178"/>
      <c r="U11" s="178"/>
      <c r="V11" s="178">
        <v>0</v>
      </c>
      <c r="W11" s="179"/>
      <c r="X11" s="139"/>
      <c r="Y11" s="176"/>
      <c r="Z11" s="177"/>
      <c r="AA11" s="178"/>
      <c r="AB11" s="178"/>
      <c r="AC11" s="178"/>
      <c r="AD11" s="177"/>
      <c r="AE11" s="178">
        <f t="shared" si="3"/>
        <v>0</v>
      </c>
      <c r="AF11" s="179"/>
      <c r="AG11" s="139"/>
      <c r="AH11" s="176"/>
      <c r="AI11" s="177"/>
      <c r="AJ11" s="178"/>
      <c r="AK11" s="178"/>
      <c r="AL11" s="178"/>
      <c r="AM11" s="177"/>
      <c r="AN11" s="178">
        <f>AH11+AI11</f>
        <v>0</v>
      </c>
      <c r="AO11" s="179"/>
      <c r="AP11" s="139"/>
      <c r="AQ11" s="176"/>
      <c r="AR11" s="177"/>
      <c r="AS11" s="178"/>
      <c r="AT11" s="178"/>
      <c r="AU11" s="178"/>
      <c r="AV11" s="177"/>
      <c r="AW11" s="178">
        <f t="shared" si="4"/>
        <v>0</v>
      </c>
      <c r="AX11" s="179"/>
      <c r="AY11" s="183"/>
      <c r="AZ11" s="176"/>
      <c r="BA11" s="177"/>
      <c r="BB11" s="178"/>
      <c r="BC11" s="178"/>
      <c r="BD11" s="178"/>
      <c r="BE11" s="177"/>
      <c r="BF11" s="178">
        <f t="shared" si="5"/>
        <v>0</v>
      </c>
      <c r="BG11" s="179"/>
      <c r="BH11" s="184"/>
      <c r="BI11" s="176"/>
      <c r="BJ11" s="177"/>
      <c r="BK11" s="178"/>
      <c r="BL11" s="178"/>
      <c r="BM11" s="177"/>
      <c r="BN11" s="178">
        <f t="shared" si="6"/>
        <v>0</v>
      </c>
      <c r="BO11" s="179"/>
      <c r="BP11" s="139"/>
      <c r="BQ11" s="176"/>
      <c r="BR11" s="176"/>
      <c r="BS11" s="178"/>
      <c r="BT11" s="178"/>
      <c r="BU11" s="177"/>
      <c r="BV11" s="178">
        <f t="shared" si="7"/>
        <v>0</v>
      </c>
      <c r="BW11" s="179"/>
      <c r="BX11" s="139"/>
    </row>
    <row r="12" spans="1:76" s="1" customFormat="1" ht="15.95" customHeight="1" x14ac:dyDescent="0.2">
      <c r="A12" s="25" t="s">
        <v>154</v>
      </c>
      <c r="B12" s="25" t="s">
        <v>155</v>
      </c>
      <c r="C12" s="25" t="s">
        <v>149</v>
      </c>
      <c r="D12" s="26" t="s">
        <v>434</v>
      </c>
      <c r="E12" s="26"/>
      <c r="F12" s="102">
        <f t="shared" si="0"/>
        <v>20</v>
      </c>
      <c r="G12" s="176"/>
      <c r="H12" s="177"/>
      <c r="I12" s="177"/>
      <c r="J12" s="178"/>
      <c r="K12" s="178"/>
      <c r="L12" s="178"/>
      <c r="M12" s="178">
        <f t="shared" si="1"/>
        <v>0</v>
      </c>
      <c r="N12" s="179"/>
      <c r="O12" s="139"/>
      <c r="P12" s="176"/>
      <c r="Q12" s="177"/>
      <c r="R12" s="177"/>
      <c r="S12" s="178"/>
      <c r="T12" s="178"/>
      <c r="U12" s="178"/>
      <c r="V12" s="178">
        <f t="shared" si="2"/>
        <v>0</v>
      </c>
      <c r="W12" s="179"/>
      <c r="X12" s="139"/>
      <c r="Y12" s="176"/>
      <c r="Z12" s="177"/>
      <c r="AA12" s="178"/>
      <c r="AB12" s="178"/>
      <c r="AC12" s="178"/>
      <c r="AD12" s="177"/>
      <c r="AE12" s="178">
        <f t="shared" si="3"/>
        <v>0</v>
      </c>
      <c r="AF12" s="179"/>
      <c r="AG12" s="139"/>
      <c r="AH12" s="176">
        <v>4</v>
      </c>
      <c r="AI12" s="177">
        <v>0</v>
      </c>
      <c r="AJ12" s="177">
        <v>64.97</v>
      </c>
      <c r="AK12" s="178"/>
      <c r="AL12" s="178"/>
      <c r="AM12" s="178"/>
      <c r="AN12" s="178">
        <f t="shared" ref="AN12" si="9">AH12+AI12</f>
        <v>4</v>
      </c>
      <c r="AO12" s="179" t="s">
        <v>397</v>
      </c>
      <c r="AP12" s="139">
        <v>20</v>
      </c>
      <c r="AQ12" s="176"/>
      <c r="AR12" s="177"/>
      <c r="AS12" s="178"/>
      <c r="AT12" s="178"/>
      <c r="AU12" s="178"/>
      <c r="AV12" s="177"/>
      <c r="AW12" s="178">
        <f t="shared" si="4"/>
        <v>0</v>
      </c>
      <c r="AX12" s="179"/>
      <c r="AY12" s="139"/>
      <c r="AZ12" s="176"/>
      <c r="BA12" s="177"/>
      <c r="BB12" s="178"/>
      <c r="BC12" s="178"/>
      <c r="BD12" s="178"/>
      <c r="BE12" s="177"/>
      <c r="BF12" s="178">
        <f t="shared" si="5"/>
        <v>0</v>
      </c>
      <c r="BG12" s="179"/>
      <c r="BH12" s="139"/>
      <c r="BI12" s="185"/>
      <c r="BJ12" s="177"/>
      <c r="BK12" s="178"/>
      <c r="BL12" s="178"/>
      <c r="BM12" s="185"/>
      <c r="BN12" s="178">
        <f t="shared" si="6"/>
        <v>0</v>
      </c>
      <c r="BO12" s="179"/>
      <c r="BP12" s="139"/>
      <c r="BQ12" s="176"/>
      <c r="BR12" s="176"/>
      <c r="BS12" s="178"/>
      <c r="BT12" s="178"/>
      <c r="BU12" s="177"/>
      <c r="BV12" s="178">
        <f t="shared" si="7"/>
        <v>0</v>
      </c>
      <c r="BW12" s="179"/>
      <c r="BX12" s="139"/>
    </row>
    <row r="13" spans="1:76" s="1" customFormat="1" ht="15.95" customHeight="1" x14ac:dyDescent="0.2">
      <c r="A13" s="25"/>
      <c r="B13" s="25"/>
      <c r="C13" s="25"/>
      <c r="D13" s="26"/>
      <c r="E13" s="26"/>
      <c r="F13" s="102">
        <f t="shared" si="0"/>
        <v>0</v>
      </c>
      <c r="G13" s="176"/>
      <c r="H13" s="177"/>
      <c r="I13" s="177"/>
      <c r="J13" s="178"/>
      <c r="K13" s="178"/>
      <c r="L13" s="178"/>
      <c r="M13" s="178">
        <f t="shared" si="1"/>
        <v>0</v>
      </c>
      <c r="N13" s="179"/>
      <c r="O13" s="139"/>
      <c r="P13" s="176"/>
      <c r="Q13" s="177"/>
      <c r="R13" s="177"/>
      <c r="S13" s="178"/>
      <c r="T13" s="178"/>
      <c r="U13" s="178"/>
      <c r="V13" s="178">
        <f t="shared" si="2"/>
        <v>0</v>
      </c>
      <c r="W13" s="179"/>
      <c r="X13" s="139"/>
      <c r="Y13" s="176"/>
      <c r="Z13" s="177"/>
      <c r="AA13" s="178"/>
      <c r="AB13" s="178"/>
      <c r="AC13" s="178"/>
      <c r="AD13" s="177"/>
      <c r="AE13" s="178">
        <f t="shared" si="3"/>
        <v>0</v>
      </c>
      <c r="AF13" s="179"/>
      <c r="AG13" s="139"/>
      <c r="AH13" s="176"/>
      <c r="AI13" s="177"/>
      <c r="AJ13" s="178"/>
      <c r="AK13" s="178"/>
      <c r="AL13" s="178"/>
      <c r="AM13" s="177"/>
      <c r="AN13" s="178">
        <f>AH13+AI13</f>
        <v>0</v>
      </c>
      <c r="AO13" s="179"/>
      <c r="AP13" s="139"/>
      <c r="AQ13" s="176"/>
      <c r="AR13" s="177"/>
      <c r="AS13" s="178"/>
      <c r="AT13" s="178"/>
      <c r="AU13" s="178"/>
      <c r="AV13" s="177"/>
      <c r="AW13" s="178">
        <f t="shared" si="4"/>
        <v>0</v>
      </c>
      <c r="AX13" s="179"/>
      <c r="AY13" s="186"/>
      <c r="AZ13" s="176"/>
      <c r="BA13" s="177"/>
      <c r="BB13" s="178"/>
      <c r="BC13" s="178"/>
      <c r="BD13" s="178"/>
      <c r="BE13" s="177"/>
      <c r="BF13" s="178">
        <f t="shared" si="5"/>
        <v>0</v>
      </c>
      <c r="BG13" s="179"/>
      <c r="BH13" s="139"/>
      <c r="BI13" s="176"/>
      <c r="BJ13" s="177"/>
      <c r="BK13" s="178"/>
      <c r="BL13" s="178"/>
      <c r="BM13" s="177"/>
      <c r="BN13" s="178">
        <f t="shared" si="6"/>
        <v>0</v>
      </c>
      <c r="BO13" s="179"/>
      <c r="BP13" s="139"/>
      <c r="BQ13" s="176"/>
      <c r="BR13" s="176"/>
      <c r="BS13" s="178"/>
      <c r="BT13" s="178"/>
      <c r="BU13" s="177"/>
      <c r="BV13" s="178">
        <f t="shared" si="7"/>
        <v>0</v>
      </c>
      <c r="BW13" s="179"/>
      <c r="BX13" s="139"/>
    </row>
    <row r="14" spans="1:76" s="1" customFormat="1" ht="15.95" customHeight="1" x14ac:dyDescent="0.2">
      <c r="A14" s="25"/>
      <c r="B14" s="25"/>
      <c r="C14" s="2"/>
      <c r="D14" s="9"/>
      <c r="E14" s="4"/>
      <c r="F14" s="102">
        <f t="shared" si="0"/>
        <v>0</v>
      </c>
      <c r="G14" s="176"/>
      <c r="H14" s="177"/>
      <c r="I14" s="177"/>
      <c r="J14" s="178"/>
      <c r="K14" s="178"/>
      <c r="L14" s="178"/>
      <c r="M14" s="178">
        <f t="shared" si="1"/>
        <v>0</v>
      </c>
      <c r="N14" s="179"/>
      <c r="O14" s="139"/>
      <c r="P14" s="176"/>
      <c r="Q14" s="177"/>
      <c r="R14" s="177"/>
      <c r="S14" s="178"/>
      <c r="T14" s="178"/>
      <c r="U14" s="178"/>
      <c r="V14" s="178">
        <f t="shared" si="2"/>
        <v>0</v>
      </c>
      <c r="W14" s="179"/>
      <c r="X14" s="139"/>
      <c r="Y14" s="176"/>
      <c r="Z14" s="177"/>
      <c r="AA14" s="178"/>
      <c r="AB14" s="178"/>
      <c r="AC14" s="178"/>
      <c r="AD14" s="177"/>
      <c r="AE14" s="178">
        <f t="shared" si="3"/>
        <v>0</v>
      </c>
      <c r="AF14" s="179"/>
      <c r="AG14" s="139"/>
      <c r="AH14" s="176"/>
      <c r="AI14" s="177"/>
      <c r="AJ14" s="178"/>
      <c r="AK14" s="178"/>
      <c r="AL14" s="178"/>
      <c r="AM14" s="177"/>
      <c r="AN14" s="178">
        <f>AH14+AI14</f>
        <v>0</v>
      </c>
      <c r="AO14" s="179"/>
      <c r="AP14" s="139"/>
      <c r="AQ14" s="176"/>
      <c r="AR14" s="177"/>
      <c r="AS14" s="178"/>
      <c r="AT14" s="178"/>
      <c r="AU14" s="178"/>
      <c r="AV14" s="177"/>
      <c r="AW14" s="178">
        <f t="shared" si="4"/>
        <v>0</v>
      </c>
      <c r="AX14" s="179"/>
      <c r="AY14" s="187"/>
      <c r="AZ14" s="176"/>
      <c r="BA14" s="177"/>
      <c r="BB14" s="178"/>
      <c r="BC14" s="178"/>
      <c r="BD14" s="178"/>
      <c r="BE14" s="177"/>
      <c r="BF14" s="178">
        <f t="shared" si="5"/>
        <v>0</v>
      </c>
      <c r="BG14" s="179"/>
      <c r="BH14" s="139"/>
      <c r="BI14" s="176"/>
      <c r="BJ14" s="177"/>
      <c r="BK14" s="178"/>
      <c r="BL14" s="178"/>
      <c r="BM14" s="177"/>
      <c r="BN14" s="178">
        <f t="shared" si="6"/>
        <v>0</v>
      </c>
      <c r="BO14" s="179"/>
      <c r="BP14" s="139"/>
      <c r="BQ14" s="176"/>
      <c r="BR14" s="176"/>
      <c r="BS14" s="178"/>
      <c r="BT14" s="178"/>
      <c r="BU14" s="177"/>
      <c r="BV14" s="178">
        <f t="shared" si="7"/>
        <v>0</v>
      </c>
      <c r="BW14" s="179"/>
      <c r="BX14" s="139"/>
    </row>
    <row r="15" spans="1:76" s="1" customFormat="1" ht="15.95" customHeight="1" x14ac:dyDescent="0.2">
      <c r="A15" s="31"/>
      <c r="B15" s="31"/>
      <c r="C15" s="32"/>
      <c r="D15" s="33"/>
      <c r="E15" s="4"/>
      <c r="F15" s="102">
        <f t="shared" si="0"/>
        <v>0</v>
      </c>
      <c r="G15" s="180"/>
      <c r="H15" s="181"/>
      <c r="I15" s="181"/>
      <c r="J15" s="182"/>
      <c r="K15" s="182"/>
      <c r="L15" s="182"/>
      <c r="M15" s="178">
        <f t="shared" si="1"/>
        <v>0</v>
      </c>
      <c r="N15" s="179"/>
      <c r="O15" s="139"/>
      <c r="P15" s="180"/>
      <c r="Q15" s="181"/>
      <c r="R15" s="181"/>
      <c r="S15" s="182"/>
      <c r="T15" s="182"/>
      <c r="U15" s="182"/>
      <c r="V15" s="178">
        <f t="shared" si="2"/>
        <v>0</v>
      </c>
      <c r="W15" s="179"/>
      <c r="X15" s="139"/>
      <c r="Y15" s="180"/>
      <c r="Z15" s="181"/>
      <c r="AA15" s="182"/>
      <c r="AB15" s="182"/>
      <c r="AC15" s="182"/>
      <c r="AD15" s="181"/>
      <c r="AE15" s="178">
        <f t="shared" si="3"/>
        <v>0</v>
      </c>
      <c r="AF15" s="179"/>
      <c r="AG15" s="139"/>
      <c r="AH15" s="180"/>
      <c r="AI15" s="181"/>
      <c r="AJ15" s="182"/>
      <c r="AK15" s="182"/>
      <c r="AL15" s="182"/>
      <c r="AM15" s="181"/>
      <c r="AN15" s="178">
        <f>AH15+AI15</f>
        <v>0</v>
      </c>
      <c r="AO15" s="179"/>
      <c r="AP15" s="139"/>
      <c r="AQ15" s="180"/>
      <c r="AR15" s="181"/>
      <c r="AS15" s="182"/>
      <c r="AT15" s="182"/>
      <c r="AU15" s="182"/>
      <c r="AV15" s="181"/>
      <c r="AW15" s="178">
        <f t="shared" si="4"/>
        <v>0</v>
      </c>
      <c r="AX15" s="179"/>
      <c r="AY15" s="184"/>
      <c r="AZ15" s="180"/>
      <c r="BA15" s="181"/>
      <c r="BB15" s="182"/>
      <c r="BC15" s="182"/>
      <c r="BD15" s="182"/>
      <c r="BE15" s="181"/>
      <c r="BF15" s="178">
        <f t="shared" si="5"/>
        <v>0</v>
      </c>
      <c r="BG15" s="179"/>
      <c r="BH15" s="139"/>
      <c r="BI15" s="176"/>
      <c r="BJ15" s="177"/>
      <c r="BK15" s="182"/>
      <c r="BL15" s="182"/>
      <c r="BM15" s="177"/>
      <c r="BN15" s="178">
        <f t="shared" si="6"/>
        <v>0</v>
      </c>
      <c r="BO15" s="179"/>
      <c r="BP15" s="139"/>
      <c r="BQ15" s="180"/>
      <c r="BR15" s="180"/>
      <c r="BS15" s="182"/>
      <c r="BT15" s="182"/>
      <c r="BU15" s="181"/>
      <c r="BV15" s="178">
        <f t="shared" si="7"/>
        <v>0</v>
      </c>
      <c r="BW15" s="179"/>
      <c r="BX15" s="139"/>
    </row>
    <row r="16" spans="1:76" s="1" customFormat="1" ht="15.95" customHeight="1" thickBot="1" x14ac:dyDescent="0.25">
      <c r="A16" s="24"/>
      <c r="B16" s="25"/>
      <c r="C16" s="26"/>
      <c r="D16" s="26"/>
      <c r="E16" s="26"/>
      <c r="F16" s="102">
        <f t="shared" si="0"/>
        <v>0</v>
      </c>
      <c r="G16" s="176"/>
      <c r="H16" s="177"/>
      <c r="I16" s="177"/>
      <c r="J16" s="178"/>
      <c r="K16" s="178"/>
      <c r="L16" s="178"/>
      <c r="M16" s="178">
        <f t="shared" si="1"/>
        <v>0</v>
      </c>
      <c r="N16" s="179"/>
      <c r="O16" s="140"/>
      <c r="P16" s="176"/>
      <c r="Q16" s="177"/>
      <c r="R16" s="177"/>
      <c r="S16" s="178"/>
      <c r="T16" s="178"/>
      <c r="U16" s="178"/>
      <c r="V16" s="178">
        <f t="shared" si="2"/>
        <v>0</v>
      </c>
      <c r="W16" s="179"/>
      <c r="X16" s="140"/>
      <c r="Y16" s="176"/>
      <c r="Z16" s="177"/>
      <c r="AA16" s="178"/>
      <c r="AB16" s="178"/>
      <c r="AC16" s="178"/>
      <c r="AD16" s="177"/>
      <c r="AE16" s="178">
        <f t="shared" si="3"/>
        <v>0</v>
      </c>
      <c r="AF16" s="179"/>
      <c r="AG16" s="140"/>
      <c r="AH16" s="176"/>
      <c r="AI16" s="177"/>
      <c r="AJ16" s="178"/>
      <c r="AK16" s="178"/>
      <c r="AL16" s="178"/>
      <c r="AM16" s="177"/>
      <c r="AN16" s="178">
        <f>AH16+AI16</f>
        <v>0</v>
      </c>
      <c r="AO16" s="179"/>
      <c r="AP16" s="140"/>
      <c r="AQ16" s="176"/>
      <c r="AR16" s="177"/>
      <c r="AS16" s="178"/>
      <c r="AT16" s="178"/>
      <c r="AU16" s="178"/>
      <c r="AV16" s="177"/>
      <c r="AW16" s="178">
        <f t="shared" si="4"/>
        <v>0</v>
      </c>
      <c r="AX16" s="179"/>
      <c r="AY16" s="140"/>
      <c r="AZ16" s="176"/>
      <c r="BA16" s="177"/>
      <c r="BB16" s="178"/>
      <c r="BC16" s="178"/>
      <c r="BD16" s="178"/>
      <c r="BE16" s="177"/>
      <c r="BF16" s="178">
        <f t="shared" si="5"/>
        <v>0</v>
      </c>
      <c r="BG16" s="179"/>
      <c r="BH16" s="140"/>
      <c r="BI16" s="176"/>
      <c r="BJ16" s="177"/>
      <c r="BK16" s="178"/>
      <c r="BL16" s="178"/>
      <c r="BM16" s="178"/>
      <c r="BN16" s="178">
        <f t="shared" si="6"/>
        <v>0</v>
      </c>
      <c r="BO16" s="179"/>
      <c r="BP16" s="140"/>
      <c r="BQ16" s="176"/>
      <c r="BR16" s="176"/>
      <c r="BS16" s="178"/>
      <c r="BT16" s="178"/>
      <c r="BU16" s="177"/>
      <c r="BV16" s="178">
        <f t="shared" si="7"/>
        <v>0</v>
      </c>
      <c r="BW16" s="179"/>
      <c r="BX16" s="140"/>
    </row>
    <row r="17" spans="1:76" x14ac:dyDescent="0.25">
      <c r="A17" s="35"/>
      <c r="B17" s="35"/>
      <c r="C17" s="35"/>
      <c r="D17" s="35"/>
      <c r="E17" s="35"/>
    </row>
    <row r="18" spans="1:76" ht="16.5" thickBot="1" x14ac:dyDescent="0.3">
      <c r="G18" s="188"/>
      <c r="H18" s="188"/>
      <c r="I18" s="188"/>
      <c r="J18" s="188"/>
      <c r="K18" s="188"/>
      <c r="L18" s="188"/>
      <c r="M18" s="188"/>
      <c r="P18" s="188"/>
      <c r="Q18" s="188"/>
      <c r="R18" s="188"/>
      <c r="S18" s="188"/>
      <c r="T18" s="188"/>
      <c r="U18" s="188"/>
      <c r="V18" s="188"/>
      <c r="Y18" s="188"/>
      <c r="Z18" s="188"/>
      <c r="AA18" s="188"/>
      <c r="AB18" s="188"/>
      <c r="AC18" s="188"/>
      <c r="AD18" s="188"/>
      <c r="AE18" s="188"/>
      <c r="AH18" s="188"/>
      <c r="AI18" s="188"/>
      <c r="AJ18" s="188"/>
      <c r="AK18" s="188"/>
      <c r="AL18" s="188"/>
      <c r="AM18" s="188"/>
      <c r="AN18" s="188"/>
      <c r="AQ18" s="188"/>
      <c r="AR18" s="188"/>
      <c r="AS18" s="188"/>
      <c r="AT18" s="188"/>
      <c r="AU18" s="188"/>
      <c r="AV18" s="188"/>
      <c r="AW18" s="188"/>
      <c r="AZ18" s="188"/>
      <c r="BA18" s="188"/>
      <c r="BB18" s="188"/>
      <c r="BC18" s="188"/>
      <c r="BD18" s="188"/>
      <c r="BE18" s="188"/>
      <c r="BF18" s="188"/>
      <c r="BI18" s="188"/>
      <c r="BJ18" s="188"/>
      <c r="BK18" s="188"/>
      <c r="BL18" s="188"/>
      <c r="BM18" s="188"/>
      <c r="BN18" s="188"/>
      <c r="BQ18" s="188"/>
      <c r="BR18" s="188"/>
      <c r="BS18" s="188"/>
      <c r="BT18" s="188"/>
      <c r="BU18" s="188"/>
      <c r="BV18" s="188"/>
    </row>
    <row r="19" spans="1:76" s="17" customFormat="1" ht="63" x14ac:dyDescent="0.25">
      <c r="A19" s="218" t="s">
        <v>15</v>
      </c>
      <c r="B19" s="219"/>
      <c r="C19" s="219"/>
      <c r="D19" s="219"/>
      <c r="E19" s="220"/>
      <c r="F19" s="143" t="s">
        <v>4</v>
      </c>
      <c r="G19" s="150" t="s">
        <v>5</v>
      </c>
      <c r="H19" s="151" t="s">
        <v>6</v>
      </c>
      <c r="I19" s="151" t="s">
        <v>7</v>
      </c>
      <c r="J19" s="42" t="s">
        <v>415</v>
      </c>
      <c r="K19" s="151" t="s">
        <v>6</v>
      </c>
      <c r="L19" s="151" t="s">
        <v>7</v>
      </c>
      <c r="M19" s="42" t="s">
        <v>8</v>
      </c>
      <c r="N19" s="145" t="s">
        <v>366</v>
      </c>
      <c r="O19" s="12" t="s">
        <v>9</v>
      </c>
      <c r="P19" s="150" t="s">
        <v>5</v>
      </c>
      <c r="Q19" s="151" t="s">
        <v>6</v>
      </c>
      <c r="R19" s="151" t="s">
        <v>7</v>
      </c>
      <c r="S19" s="152" t="s">
        <v>415</v>
      </c>
      <c r="T19" s="151" t="s">
        <v>6</v>
      </c>
      <c r="U19" s="151" t="s">
        <v>7</v>
      </c>
      <c r="V19" s="42" t="s">
        <v>8</v>
      </c>
      <c r="W19" s="145" t="s">
        <v>366</v>
      </c>
      <c r="X19" s="12" t="s">
        <v>9</v>
      </c>
      <c r="Y19" s="150" t="s">
        <v>396</v>
      </c>
      <c r="Z19" s="151" t="s">
        <v>6</v>
      </c>
      <c r="AA19" s="42" t="s">
        <v>7</v>
      </c>
      <c r="AB19" s="152" t="s">
        <v>415</v>
      </c>
      <c r="AC19" s="151" t="s">
        <v>6</v>
      </c>
      <c r="AD19" s="151" t="s">
        <v>7</v>
      </c>
      <c r="AE19" s="42" t="s">
        <v>8</v>
      </c>
      <c r="AF19" s="145" t="s">
        <v>366</v>
      </c>
      <c r="AG19" s="12" t="s">
        <v>9</v>
      </c>
      <c r="AH19" s="150" t="s">
        <v>5</v>
      </c>
      <c r="AI19" s="151" t="s">
        <v>6</v>
      </c>
      <c r="AJ19" s="42" t="s">
        <v>7</v>
      </c>
      <c r="AK19" s="152" t="s">
        <v>415</v>
      </c>
      <c r="AL19" s="151" t="s">
        <v>6</v>
      </c>
      <c r="AM19" s="151" t="s">
        <v>7</v>
      </c>
      <c r="AN19" s="42" t="s">
        <v>8</v>
      </c>
      <c r="AO19" s="145" t="s">
        <v>366</v>
      </c>
      <c r="AP19" s="12" t="s">
        <v>9</v>
      </c>
      <c r="AQ19" s="150" t="s">
        <v>5</v>
      </c>
      <c r="AR19" s="151" t="s">
        <v>6</v>
      </c>
      <c r="AS19" s="42" t="s">
        <v>7</v>
      </c>
      <c r="AT19" s="152" t="s">
        <v>415</v>
      </c>
      <c r="AU19" s="151" t="s">
        <v>6</v>
      </c>
      <c r="AV19" s="151" t="s">
        <v>7</v>
      </c>
      <c r="AW19" s="166" t="s">
        <v>8</v>
      </c>
      <c r="AX19" s="145" t="s">
        <v>366</v>
      </c>
      <c r="AY19" s="12" t="s">
        <v>9</v>
      </c>
      <c r="AZ19" s="150" t="s">
        <v>5</v>
      </c>
      <c r="BA19" s="151" t="s">
        <v>6</v>
      </c>
      <c r="BB19" s="42" t="s">
        <v>7</v>
      </c>
      <c r="BC19" s="152" t="s">
        <v>415</v>
      </c>
      <c r="BD19" s="151" t="s">
        <v>6</v>
      </c>
      <c r="BE19" s="151" t="s">
        <v>7</v>
      </c>
      <c r="BF19" s="166" t="s">
        <v>8</v>
      </c>
      <c r="BG19" s="145" t="s">
        <v>366</v>
      </c>
      <c r="BH19" s="12" t="s">
        <v>9</v>
      </c>
      <c r="BI19" s="150" t="s">
        <v>5</v>
      </c>
      <c r="BJ19" s="151" t="s">
        <v>6</v>
      </c>
      <c r="BK19" s="152" t="s">
        <v>415</v>
      </c>
      <c r="BL19" s="151" t="s">
        <v>6</v>
      </c>
      <c r="BM19" s="151" t="s">
        <v>7</v>
      </c>
      <c r="BN19" s="166" t="s">
        <v>8</v>
      </c>
      <c r="BO19" s="145" t="s">
        <v>366</v>
      </c>
      <c r="BP19" s="12" t="s">
        <v>9</v>
      </c>
      <c r="BQ19" s="150" t="s">
        <v>5</v>
      </c>
      <c r="BR19" s="165" t="s">
        <v>6</v>
      </c>
      <c r="BS19" s="152" t="s">
        <v>415</v>
      </c>
      <c r="BT19" s="151" t="s">
        <v>6</v>
      </c>
      <c r="BU19" s="42" t="s">
        <v>10</v>
      </c>
      <c r="BV19" s="42" t="s">
        <v>8</v>
      </c>
      <c r="BW19" s="145" t="s">
        <v>366</v>
      </c>
      <c r="BX19" s="12" t="s">
        <v>9</v>
      </c>
    </row>
    <row r="20" spans="1:76" x14ac:dyDescent="0.25">
      <c r="A20" s="18" t="s">
        <v>11</v>
      </c>
      <c r="B20" s="18" t="s">
        <v>12</v>
      </c>
      <c r="C20" s="19" t="s">
        <v>13</v>
      </c>
      <c r="D20" s="19" t="s">
        <v>14</v>
      </c>
      <c r="E20" s="19" t="s">
        <v>61</v>
      </c>
      <c r="F20" s="45"/>
      <c r="G20" s="171"/>
      <c r="H20" s="172"/>
      <c r="I20" s="172"/>
      <c r="J20" s="173"/>
      <c r="K20" s="173"/>
      <c r="L20" s="173"/>
      <c r="M20" s="173"/>
      <c r="N20" s="174"/>
      <c r="O20" s="175"/>
      <c r="P20" s="171"/>
      <c r="Q20" s="172"/>
      <c r="R20" s="172"/>
      <c r="S20" s="173"/>
      <c r="T20" s="173"/>
      <c r="U20" s="173"/>
      <c r="V20" s="173"/>
      <c r="W20" s="174"/>
      <c r="X20" s="175"/>
      <c r="Y20" s="171"/>
      <c r="Z20" s="172"/>
      <c r="AA20" s="173"/>
      <c r="AB20" s="173"/>
      <c r="AC20" s="173"/>
      <c r="AD20" s="172"/>
      <c r="AE20" s="173"/>
      <c r="AF20" s="174"/>
      <c r="AG20" s="175"/>
      <c r="AH20" s="171"/>
      <c r="AI20" s="172"/>
      <c r="AJ20" s="173"/>
      <c r="AK20" s="173"/>
      <c r="AL20" s="173"/>
      <c r="AM20" s="172"/>
      <c r="AN20" s="173"/>
      <c r="AO20" s="174"/>
      <c r="AP20" s="175"/>
      <c r="AQ20" s="171"/>
      <c r="AR20" s="172"/>
      <c r="AS20" s="173"/>
      <c r="AT20" s="173"/>
      <c r="AU20" s="173"/>
      <c r="AV20" s="172"/>
      <c r="AW20" s="173"/>
      <c r="AX20" s="174"/>
      <c r="AY20" s="175"/>
      <c r="AZ20" s="171"/>
      <c r="BA20" s="172"/>
      <c r="BB20" s="173"/>
      <c r="BC20" s="173"/>
      <c r="BD20" s="173"/>
      <c r="BE20" s="172"/>
      <c r="BF20" s="173"/>
      <c r="BG20" s="174"/>
      <c r="BH20" s="175"/>
      <c r="BI20" s="171"/>
      <c r="BJ20" s="172"/>
      <c r="BK20" s="173"/>
      <c r="BL20" s="173"/>
      <c r="BM20" s="173"/>
      <c r="BN20" s="173"/>
      <c r="BO20" s="174"/>
      <c r="BP20" s="175"/>
      <c r="BQ20" s="171"/>
      <c r="BR20" s="171"/>
      <c r="BS20" s="173"/>
      <c r="BT20" s="173"/>
      <c r="BU20" s="172"/>
      <c r="BV20" s="173"/>
      <c r="BW20" s="174"/>
      <c r="BX20" s="175"/>
    </row>
    <row r="21" spans="1:76" x14ac:dyDescent="0.25">
      <c r="A21" s="24" t="s">
        <v>168</v>
      </c>
      <c r="B21" s="25" t="s">
        <v>169</v>
      </c>
      <c r="C21" s="26" t="s">
        <v>170</v>
      </c>
      <c r="D21" s="26" t="s">
        <v>171</v>
      </c>
      <c r="E21" s="26"/>
      <c r="F21" s="102">
        <f>O21+X21+AG21+AP21+AY21+BH21+BP21+BX21</f>
        <v>0</v>
      </c>
      <c r="G21" s="176"/>
      <c r="H21" s="177"/>
      <c r="I21" s="177"/>
      <c r="J21" s="178"/>
      <c r="K21" s="178"/>
      <c r="L21" s="178"/>
      <c r="M21" s="178">
        <f t="shared" ref="M21:M30" si="10">G21+H21</f>
        <v>0</v>
      </c>
      <c r="N21" s="179"/>
      <c r="O21" s="139"/>
      <c r="P21" s="176"/>
      <c r="Q21" s="177"/>
      <c r="R21" s="177"/>
      <c r="S21" s="178"/>
      <c r="T21" s="178"/>
      <c r="U21" s="178"/>
      <c r="V21" s="178">
        <f t="shared" ref="V21:V30" si="11">P21+Q21</f>
        <v>0</v>
      </c>
      <c r="W21" s="179"/>
      <c r="X21" s="139"/>
      <c r="Y21" s="176"/>
      <c r="Z21" s="177"/>
      <c r="AA21" s="178"/>
      <c r="AB21" s="178"/>
      <c r="AC21" s="178"/>
      <c r="AD21" s="177"/>
      <c r="AE21" s="178">
        <f t="shared" ref="AE21:AE30" si="12">Y21+Z21</f>
        <v>0</v>
      </c>
      <c r="AF21" s="179"/>
      <c r="AG21" s="139"/>
      <c r="AH21" s="176"/>
      <c r="AI21" s="177"/>
      <c r="AJ21" s="178"/>
      <c r="AK21" s="178"/>
      <c r="AL21" s="178"/>
      <c r="AM21" s="177"/>
      <c r="AN21" s="178">
        <f t="shared" ref="AN21:AN30" si="13">AH21+AI21</f>
        <v>0</v>
      </c>
      <c r="AO21" s="179"/>
      <c r="AP21" s="139"/>
      <c r="AQ21" s="176"/>
      <c r="AR21" s="177"/>
      <c r="AS21" s="178"/>
      <c r="AT21" s="178"/>
      <c r="AU21" s="178"/>
      <c r="AV21" s="177"/>
      <c r="AW21" s="178">
        <f t="shared" ref="AW21:AW30" si="14">AQ21+AR21</f>
        <v>0</v>
      </c>
      <c r="AX21" s="179"/>
      <c r="AY21" s="139"/>
      <c r="AZ21" s="176"/>
      <c r="BA21" s="177"/>
      <c r="BB21" s="178"/>
      <c r="BC21" s="178"/>
      <c r="BD21" s="178"/>
      <c r="BE21" s="177"/>
      <c r="BF21" s="178">
        <f t="shared" ref="BF21:BF30" si="15">AZ21+BA21</f>
        <v>0</v>
      </c>
      <c r="BG21" s="179"/>
      <c r="BH21" s="139"/>
      <c r="BI21" s="176"/>
      <c r="BJ21" s="177"/>
      <c r="BK21" s="178"/>
      <c r="BL21" s="178"/>
      <c r="BM21" s="178"/>
      <c r="BN21" s="178">
        <f t="shared" ref="BN21:BN30" si="16">BI21+BJ21</f>
        <v>0</v>
      </c>
      <c r="BO21" s="179"/>
      <c r="BP21" s="139"/>
      <c r="BQ21" s="176"/>
      <c r="BR21" s="176"/>
      <c r="BS21" s="178"/>
      <c r="BT21" s="178"/>
      <c r="BU21" s="177"/>
      <c r="BV21" s="178">
        <f t="shared" ref="BV21:BV30" si="17">BQ21+BR21</f>
        <v>0</v>
      </c>
      <c r="BW21" s="179"/>
      <c r="BX21" s="139"/>
    </row>
    <row r="22" spans="1:76" x14ac:dyDescent="0.25">
      <c r="A22" s="24" t="s">
        <v>234</v>
      </c>
      <c r="B22" s="25" t="s">
        <v>231</v>
      </c>
      <c r="C22" s="26" t="s">
        <v>232</v>
      </c>
      <c r="D22" s="26" t="s">
        <v>235</v>
      </c>
      <c r="E22" s="26"/>
      <c r="F22" s="102">
        <v>40</v>
      </c>
      <c r="G22" s="176">
        <v>0</v>
      </c>
      <c r="H22" s="177">
        <v>0</v>
      </c>
      <c r="I22" s="177">
        <v>89.69</v>
      </c>
      <c r="J22" s="178">
        <v>0</v>
      </c>
      <c r="K22" s="178">
        <v>0</v>
      </c>
      <c r="L22" s="178">
        <v>53.19</v>
      </c>
      <c r="M22" s="178">
        <f t="shared" si="10"/>
        <v>0</v>
      </c>
      <c r="N22" s="179" t="s">
        <v>397</v>
      </c>
      <c r="O22" s="139">
        <v>20</v>
      </c>
      <c r="P22" s="176">
        <v>0</v>
      </c>
      <c r="Q22" s="177">
        <v>0</v>
      </c>
      <c r="R22" s="177">
        <v>68</v>
      </c>
      <c r="S22" s="178">
        <v>0</v>
      </c>
      <c r="T22" s="178">
        <v>0</v>
      </c>
      <c r="U22" s="178">
        <v>45.12</v>
      </c>
      <c r="V22" s="178">
        <f t="shared" si="11"/>
        <v>0</v>
      </c>
      <c r="W22" s="179" t="s">
        <v>397</v>
      </c>
      <c r="X22" s="139">
        <v>20</v>
      </c>
      <c r="Y22" s="176"/>
      <c r="Z22" s="177"/>
      <c r="AA22" s="178"/>
      <c r="AB22" s="178"/>
      <c r="AC22" s="178"/>
      <c r="AD22" s="177"/>
      <c r="AE22" s="178">
        <f t="shared" si="12"/>
        <v>0</v>
      </c>
      <c r="AF22" s="179"/>
      <c r="AG22" s="139"/>
      <c r="AH22" s="176">
        <v>8</v>
      </c>
      <c r="AI22" s="177">
        <v>0</v>
      </c>
      <c r="AJ22" s="178">
        <v>75.349999999999994</v>
      </c>
      <c r="AK22" s="178"/>
      <c r="AL22" s="178"/>
      <c r="AM22" s="177"/>
      <c r="AN22" s="178">
        <f t="shared" si="13"/>
        <v>8</v>
      </c>
      <c r="AO22" s="179" t="s">
        <v>397</v>
      </c>
      <c r="AP22" s="139">
        <v>20</v>
      </c>
      <c r="AQ22" s="176"/>
      <c r="AR22" s="177"/>
      <c r="AS22" s="178"/>
      <c r="AT22" s="178"/>
      <c r="AU22" s="178"/>
      <c r="AV22" s="177"/>
      <c r="AW22" s="178">
        <f t="shared" si="14"/>
        <v>0</v>
      </c>
      <c r="AX22" s="179"/>
      <c r="AY22" s="139"/>
      <c r="AZ22" s="176"/>
      <c r="BA22" s="177"/>
      <c r="BB22" s="178"/>
      <c r="BC22" s="178"/>
      <c r="BD22" s="178"/>
      <c r="BE22" s="177"/>
      <c r="BF22" s="178">
        <f t="shared" si="15"/>
        <v>0</v>
      </c>
      <c r="BG22" s="179"/>
      <c r="BH22" s="139"/>
      <c r="BI22" s="176"/>
      <c r="BJ22" s="177"/>
      <c r="BK22" s="178"/>
      <c r="BL22" s="178"/>
      <c r="BM22" s="178"/>
      <c r="BN22" s="178">
        <f t="shared" si="16"/>
        <v>0</v>
      </c>
      <c r="BO22" s="179"/>
      <c r="BP22" s="139"/>
      <c r="BQ22" s="176"/>
      <c r="BR22" s="176"/>
      <c r="BS22" s="178"/>
      <c r="BT22" s="178"/>
      <c r="BU22" s="177"/>
      <c r="BV22" s="178">
        <f t="shared" si="17"/>
        <v>0</v>
      </c>
      <c r="BW22" s="179"/>
      <c r="BX22" s="139"/>
    </row>
    <row r="23" spans="1:76" x14ac:dyDescent="0.25">
      <c r="A23" s="24" t="s">
        <v>142</v>
      </c>
      <c r="B23" s="25" t="s">
        <v>303</v>
      </c>
      <c r="C23" s="26" t="s">
        <v>304</v>
      </c>
      <c r="D23" s="26" t="s">
        <v>305</v>
      </c>
      <c r="E23" s="26"/>
      <c r="F23" s="102">
        <f t="shared" ref="F23:F30" si="18">O23+X23+AG23+AP23+AY23+BH23+BP23+BX23</f>
        <v>0</v>
      </c>
      <c r="G23" s="176"/>
      <c r="H23" s="177"/>
      <c r="I23" s="177"/>
      <c r="J23" s="178"/>
      <c r="K23" s="178"/>
      <c r="L23" s="178"/>
      <c r="M23" s="178">
        <f t="shared" si="10"/>
        <v>0</v>
      </c>
      <c r="N23" s="179"/>
      <c r="O23" s="139"/>
      <c r="P23" s="176"/>
      <c r="Q23" s="177"/>
      <c r="R23" s="177"/>
      <c r="S23" s="178"/>
      <c r="T23" s="178"/>
      <c r="U23" s="178"/>
      <c r="V23" s="178">
        <f t="shared" si="11"/>
        <v>0</v>
      </c>
      <c r="W23" s="179"/>
      <c r="X23" s="139"/>
      <c r="Y23" s="176"/>
      <c r="Z23" s="177"/>
      <c r="AA23" s="178"/>
      <c r="AB23" s="178"/>
      <c r="AC23" s="178"/>
      <c r="AD23" s="177"/>
      <c r="AE23" s="178">
        <f t="shared" si="12"/>
        <v>0</v>
      </c>
      <c r="AF23" s="179"/>
      <c r="AG23" s="139"/>
      <c r="AH23" s="176"/>
      <c r="AI23" s="177"/>
      <c r="AJ23" s="178"/>
      <c r="AK23" s="178"/>
      <c r="AL23" s="178"/>
      <c r="AM23" s="177"/>
      <c r="AN23" s="178">
        <f t="shared" si="13"/>
        <v>0</v>
      </c>
      <c r="AO23" s="179"/>
      <c r="AP23" s="139"/>
      <c r="AQ23" s="176"/>
      <c r="AR23" s="177"/>
      <c r="AS23" s="178"/>
      <c r="AT23" s="178"/>
      <c r="AU23" s="178"/>
      <c r="AV23" s="177"/>
      <c r="AW23" s="178">
        <f t="shared" si="14"/>
        <v>0</v>
      </c>
      <c r="AX23" s="179"/>
      <c r="AY23" s="139"/>
      <c r="AZ23" s="176"/>
      <c r="BA23" s="177"/>
      <c r="BB23" s="178"/>
      <c r="BC23" s="178"/>
      <c r="BD23" s="178"/>
      <c r="BE23" s="177"/>
      <c r="BF23" s="178">
        <f t="shared" si="15"/>
        <v>0</v>
      </c>
      <c r="BG23" s="179"/>
      <c r="BH23" s="139"/>
      <c r="BI23" s="176"/>
      <c r="BJ23" s="177"/>
      <c r="BK23" s="178"/>
      <c r="BL23" s="178"/>
      <c r="BM23" s="178"/>
      <c r="BN23" s="178">
        <f t="shared" si="16"/>
        <v>0</v>
      </c>
      <c r="BO23" s="179"/>
      <c r="BP23" s="139"/>
      <c r="BQ23" s="176"/>
      <c r="BR23" s="176"/>
      <c r="BS23" s="178"/>
      <c r="BT23" s="178"/>
      <c r="BU23" s="177"/>
      <c r="BV23" s="178">
        <f t="shared" si="17"/>
        <v>0</v>
      </c>
      <c r="BW23" s="179"/>
      <c r="BX23" s="139"/>
    </row>
    <row r="24" spans="1:76" x14ac:dyDescent="0.25">
      <c r="A24" s="27" t="s">
        <v>403</v>
      </c>
      <c r="B24" s="28" t="s">
        <v>404</v>
      </c>
      <c r="C24" s="29" t="s">
        <v>405</v>
      </c>
      <c r="D24" s="29" t="s">
        <v>406</v>
      </c>
      <c r="E24" s="26"/>
      <c r="F24" s="102">
        <f t="shared" si="18"/>
        <v>0</v>
      </c>
      <c r="G24" s="176"/>
      <c r="H24" s="177"/>
      <c r="I24" s="177"/>
      <c r="J24" s="178"/>
      <c r="K24" s="178"/>
      <c r="L24" s="178"/>
      <c r="M24" s="178">
        <f t="shared" si="10"/>
        <v>0</v>
      </c>
      <c r="N24" s="179"/>
      <c r="O24" s="139"/>
      <c r="P24" s="176"/>
      <c r="Q24" s="177"/>
      <c r="R24" s="177"/>
      <c r="S24" s="178"/>
      <c r="T24" s="178"/>
      <c r="U24" s="178"/>
      <c r="V24" s="178">
        <f t="shared" si="11"/>
        <v>0</v>
      </c>
      <c r="W24" s="179"/>
      <c r="X24" s="139"/>
      <c r="Y24" s="176"/>
      <c r="Z24" s="177"/>
      <c r="AA24" s="178"/>
      <c r="AB24" s="178"/>
      <c r="AC24" s="178"/>
      <c r="AD24" s="177"/>
      <c r="AE24" s="178">
        <f t="shared" si="12"/>
        <v>0</v>
      </c>
      <c r="AF24" s="179"/>
      <c r="AG24" s="139"/>
      <c r="AH24" s="176">
        <v>12</v>
      </c>
      <c r="AI24" s="177">
        <v>0</v>
      </c>
      <c r="AJ24" s="178">
        <v>121.19</v>
      </c>
      <c r="AK24" s="178"/>
      <c r="AL24" s="178"/>
      <c r="AM24" s="177"/>
      <c r="AN24" s="178">
        <f t="shared" si="13"/>
        <v>12</v>
      </c>
      <c r="AO24" s="179"/>
      <c r="AP24" s="139"/>
      <c r="AQ24" s="176"/>
      <c r="AR24" s="177"/>
      <c r="AS24" s="178"/>
      <c r="AT24" s="178"/>
      <c r="AU24" s="178"/>
      <c r="AV24" s="177"/>
      <c r="AW24" s="178">
        <f t="shared" si="14"/>
        <v>0</v>
      </c>
      <c r="AX24" s="179"/>
      <c r="AY24" s="139"/>
      <c r="AZ24" s="176"/>
      <c r="BA24" s="177"/>
      <c r="BB24" s="178"/>
      <c r="BC24" s="178"/>
      <c r="BD24" s="178"/>
      <c r="BE24" s="177"/>
      <c r="BF24" s="178">
        <f t="shared" si="15"/>
        <v>0</v>
      </c>
      <c r="BG24" s="179"/>
      <c r="BH24" s="139"/>
      <c r="BI24" s="176"/>
      <c r="BJ24" s="177"/>
      <c r="BK24" s="178"/>
      <c r="BL24" s="178"/>
      <c r="BM24" s="178"/>
      <c r="BN24" s="178">
        <f t="shared" si="16"/>
        <v>0</v>
      </c>
      <c r="BO24" s="179"/>
      <c r="BP24" s="139"/>
      <c r="BQ24" s="176"/>
      <c r="BR24" s="176"/>
      <c r="BS24" s="178"/>
      <c r="BT24" s="178"/>
      <c r="BU24" s="177"/>
      <c r="BV24" s="178">
        <f t="shared" si="17"/>
        <v>0</v>
      </c>
      <c r="BW24" s="179"/>
      <c r="BX24" s="139"/>
    </row>
    <row r="25" spans="1:76" x14ac:dyDescent="0.25">
      <c r="A25" s="27"/>
      <c r="B25" s="28"/>
      <c r="C25" s="29"/>
      <c r="D25" s="29"/>
      <c r="E25" s="26"/>
      <c r="F25" s="102">
        <f t="shared" si="18"/>
        <v>0</v>
      </c>
      <c r="G25" s="180"/>
      <c r="H25" s="181"/>
      <c r="I25" s="181"/>
      <c r="J25" s="182"/>
      <c r="K25" s="182"/>
      <c r="L25" s="182"/>
      <c r="M25" s="178">
        <f t="shared" si="10"/>
        <v>0</v>
      </c>
      <c r="N25" s="179"/>
      <c r="O25" s="146"/>
      <c r="P25" s="180"/>
      <c r="Q25" s="181"/>
      <c r="R25" s="181"/>
      <c r="S25" s="182"/>
      <c r="T25" s="182"/>
      <c r="U25" s="182"/>
      <c r="V25" s="178">
        <f t="shared" si="11"/>
        <v>0</v>
      </c>
      <c r="W25" s="179"/>
      <c r="X25" s="146"/>
      <c r="Y25" s="180"/>
      <c r="Z25" s="181"/>
      <c r="AA25" s="182"/>
      <c r="AB25" s="182"/>
      <c r="AC25" s="182"/>
      <c r="AD25" s="181"/>
      <c r="AE25" s="178">
        <f t="shared" si="12"/>
        <v>0</v>
      </c>
      <c r="AF25" s="179"/>
      <c r="AG25" s="146"/>
      <c r="AH25" s="180"/>
      <c r="AI25" s="181"/>
      <c r="AJ25" s="182"/>
      <c r="AK25" s="182"/>
      <c r="AL25" s="182"/>
      <c r="AM25" s="181"/>
      <c r="AN25" s="178">
        <f t="shared" si="13"/>
        <v>0</v>
      </c>
      <c r="AO25" s="179"/>
      <c r="AP25" s="146"/>
      <c r="AQ25" s="180"/>
      <c r="AR25" s="181"/>
      <c r="AS25" s="182"/>
      <c r="AT25" s="182"/>
      <c r="AU25" s="182"/>
      <c r="AV25" s="181"/>
      <c r="AW25" s="178">
        <f t="shared" si="14"/>
        <v>0</v>
      </c>
      <c r="AX25" s="179"/>
      <c r="AY25" s="146"/>
      <c r="AZ25" s="180"/>
      <c r="BA25" s="181"/>
      <c r="BB25" s="182"/>
      <c r="BC25" s="182"/>
      <c r="BD25" s="182"/>
      <c r="BE25" s="181"/>
      <c r="BF25" s="178">
        <f t="shared" si="15"/>
        <v>0</v>
      </c>
      <c r="BG25" s="179"/>
      <c r="BH25" s="139"/>
      <c r="BI25" s="180"/>
      <c r="BJ25" s="181"/>
      <c r="BK25" s="182"/>
      <c r="BL25" s="182"/>
      <c r="BM25" s="182"/>
      <c r="BN25" s="178">
        <f t="shared" si="16"/>
        <v>0</v>
      </c>
      <c r="BO25" s="179"/>
      <c r="BP25" s="146"/>
      <c r="BQ25" s="176"/>
      <c r="BR25" s="180"/>
      <c r="BS25" s="182"/>
      <c r="BT25" s="182"/>
      <c r="BU25" s="181"/>
      <c r="BV25" s="178">
        <f t="shared" si="17"/>
        <v>0</v>
      </c>
      <c r="BW25" s="179"/>
      <c r="BX25" s="146"/>
    </row>
    <row r="26" spans="1:76" x14ac:dyDescent="0.25">
      <c r="A26" s="25"/>
      <c r="B26" s="25"/>
      <c r="C26" s="25"/>
      <c r="D26" s="26"/>
      <c r="E26" s="26"/>
      <c r="F26" s="102">
        <f t="shared" si="18"/>
        <v>0</v>
      </c>
      <c r="G26" s="176"/>
      <c r="H26" s="177"/>
      <c r="I26" s="177"/>
      <c r="J26" s="178"/>
      <c r="K26" s="178"/>
      <c r="L26" s="178"/>
      <c r="M26" s="178">
        <f t="shared" si="10"/>
        <v>0</v>
      </c>
      <c r="N26" s="179"/>
      <c r="O26" s="139"/>
      <c r="P26" s="176"/>
      <c r="Q26" s="177"/>
      <c r="R26" s="177"/>
      <c r="S26" s="178"/>
      <c r="T26" s="178"/>
      <c r="U26" s="178"/>
      <c r="V26" s="178">
        <f t="shared" si="11"/>
        <v>0</v>
      </c>
      <c r="W26" s="179"/>
      <c r="X26" s="139"/>
      <c r="Y26" s="176"/>
      <c r="Z26" s="177"/>
      <c r="AA26" s="178"/>
      <c r="AB26" s="178"/>
      <c r="AC26" s="178"/>
      <c r="AD26" s="177"/>
      <c r="AE26" s="178">
        <f t="shared" si="12"/>
        <v>0</v>
      </c>
      <c r="AF26" s="179"/>
      <c r="AG26" s="139"/>
      <c r="AH26" s="176"/>
      <c r="AI26" s="177"/>
      <c r="AJ26" s="178"/>
      <c r="AK26" s="178"/>
      <c r="AL26" s="178"/>
      <c r="AM26" s="177"/>
      <c r="AN26" s="178">
        <f t="shared" si="13"/>
        <v>0</v>
      </c>
      <c r="AO26" s="179"/>
      <c r="AP26" s="139"/>
      <c r="AQ26" s="176"/>
      <c r="AR26" s="177"/>
      <c r="AS26" s="178"/>
      <c r="AT26" s="178"/>
      <c r="AU26" s="178"/>
      <c r="AV26" s="177"/>
      <c r="AW26" s="178">
        <f t="shared" si="14"/>
        <v>0</v>
      </c>
      <c r="AX26" s="179"/>
      <c r="AY26" s="139"/>
      <c r="AZ26" s="176"/>
      <c r="BA26" s="177"/>
      <c r="BB26" s="178"/>
      <c r="BC26" s="178"/>
      <c r="BD26" s="178"/>
      <c r="BE26" s="177"/>
      <c r="BF26" s="178">
        <f t="shared" si="15"/>
        <v>0</v>
      </c>
      <c r="BG26" s="179"/>
      <c r="BH26" s="139"/>
      <c r="BI26" s="176"/>
      <c r="BJ26" s="177"/>
      <c r="BK26" s="178"/>
      <c r="BL26" s="178"/>
      <c r="BM26" s="178"/>
      <c r="BN26" s="178">
        <f t="shared" si="16"/>
        <v>0</v>
      </c>
      <c r="BO26" s="179"/>
      <c r="BP26" s="139"/>
      <c r="BQ26" s="176"/>
      <c r="BR26" s="176"/>
      <c r="BS26" s="178"/>
      <c r="BT26" s="178"/>
      <c r="BU26" s="177"/>
      <c r="BV26" s="178">
        <f t="shared" si="17"/>
        <v>0</v>
      </c>
      <c r="BW26" s="179"/>
      <c r="BX26" s="139"/>
    </row>
    <row r="27" spans="1:76" x14ac:dyDescent="0.25">
      <c r="A27" s="25"/>
      <c r="B27" s="25"/>
      <c r="C27" s="25"/>
      <c r="D27" s="26"/>
      <c r="E27" s="26"/>
      <c r="F27" s="102">
        <f t="shared" si="18"/>
        <v>0</v>
      </c>
      <c r="G27" s="176"/>
      <c r="H27" s="177"/>
      <c r="I27" s="177"/>
      <c r="J27" s="178"/>
      <c r="K27" s="178"/>
      <c r="L27" s="178"/>
      <c r="M27" s="178">
        <f t="shared" si="10"/>
        <v>0</v>
      </c>
      <c r="N27" s="179"/>
      <c r="O27" s="139"/>
      <c r="P27" s="176"/>
      <c r="Q27" s="177"/>
      <c r="R27" s="177"/>
      <c r="S27" s="178"/>
      <c r="T27" s="178"/>
      <c r="U27" s="178"/>
      <c r="V27" s="178">
        <f t="shared" si="11"/>
        <v>0</v>
      </c>
      <c r="W27" s="179"/>
      <c r="X27" s="139"/>
      <c r="Y27" s="176"/>
      <c r="Z27" s="177"/>
      <c r="AA27" s="178"/>
      <c r="AB27" s="178"/>
      <c r="AC27" s="178"/>
      <c r="AD27" s="177"/>
      <c r="AE27" s="178">
        <f t="shared" si="12"/>
        <v>0</v>
      </c>
      <c r="AF27" s="179"/>
      <c r="AG27" s="139"/>
      <c r="AH27" s="176"/>
      <c r="AI27" s="177"/>
      <c r="AJ27" s="178"/>
      <c r="AK27" s="178"/>
      <c r="AL27" s="178"/>
      <c r="AM27" s="177"/>
      <c r="AN27" s="178">
        <f t="shared" si="13"/>
        <v>0</v>
      </c>
      <c r="AO27" s="179"/>
      <c r="AP27" s="139"/>
      <c r="AQ27" s="176"/>
      <c r="AR27" s="177"/>
      <c r="AS27" s="178"/>
      <c r="AT27" s="178"/>
      <c r="AU27" s="178"/>
      <c r="AV27" s="177"/>
      <c r="AW27" s="178">
        <f t="shared" si="14"/>
        <v>0</v>
      </c>
      <c r="AX27" s="179"/>
      <c r="AY27" s="139"/>
      <c r="AZ27" s="176"/>
      <c r="BA27" s="177"/>
      <c r="BB27" s="178"/>
      <c r="BC27" s="178"/>
      <c r="BD27" s="178"/>
      <c r="BE27" s="177"/>
      <c r="BF27" s="178">
        <f t="shared" si="15"/>
        <v>0</v>
      </c>
      <c r="BG27" s="179"/>
      <c r="BH27" s="139"/>
      <c r="BI27" s="176"/>
      <c r="BJ27" s="177"/>
      <c r="BK27" s="178"/>
      <c r="BL27" s="178"/>
      <c r="BM27" s="178"/>
      <c r="BN27" s="178">
        <f t="shared" si="16"/>
        <v>0</v>
      </c>
      <c r="BO27" s="179"/>
      <c r="BP27" s="139"/>
      <c r="BQ27" s="176"/>
      <c r="BR27" s="176"/>
      <c r="BS27" s="178"/>
      <c r="BT27" s="178"/>
      <c r="BU27" s="177"/>
      <c r="BV27" s="178">
        <f t="shared" si="17"/>
        <v>0</v>
      </c>
      <c r="BW27" s="179"/>
      <c r="BX27" s="139"/>
    </row>
    <row r="28" spans="1:76" x14ac:dyDescent="0.25">
      <c r="A28" s="25"/>
      <c r="B28" s="25"/>
      <c r="C28" s="25"/>
      <c r="D28" s="26"/>
      <c r="E28" s="26"/>
      <c r="F28" s="102">
        <f t="shared" si="18"/>
        <v>0</v>
      </c>
      <c r="G28" s="176"/>
      <c r="H28" s="177"/>
      <c r="I28" s="177"/>
      <c r="J28" s="178"/>
      <c r="K28" s="178"/>
      <c r="L28" s="178"/>
      <c r="M28" s="178">
        <f t="shared" si="10"/>
        <v>0</v>
      </c>
      <c r="N28" s="179"/>
      <c r="O28" s="139"/>
      <c r="P28" s="176"/>
      <c r="Q28" s="177"/>
      <c r="R28" s="177"/>
      <c r="S28" s="178"/>
      <c r="T28" s="178"/>
      <c r="U28" s="178"/>
      <c r="V28" s="178">
        <f t="shared" si="11"/>
        <v>0</v>
      </c>
      <c r="W28" s="179"/>
      <c r="X28" s="139"/>
      <c r="Y28" s="176"/>
      <c r="Z28" s="177"/>
      <c r="AA28" s="178"/>
      <c r="AB28" s="178"/>
      <c r="AC28" s="178"/>
      <c r="AD28" s="177"/>
      <c r="AE28" s="178">
        <f t="shared" si="12"/>
        <v>0</v>
      </c>
      <c r="AF28" s="179"/>
      <c r="AG28" s="139"/>
      <c r="AH28" s="176"/>
      <c r="AI28" s="177"/>
      <c r="AJ28" s="178"/>
      <c r="AK28" s="178"/>
      <c r="AL28" s="178"/>
      <c r="AM28" s="177"/>
      <c r="AN28" s="178">
        <f t="shared" si="13"/>
        <v>0</v>
      </c>
      <c r="AO28" s="179"/>
      <c r="AP28" s="139"/>
      <c r="AQ28" s="176"/>
      <c r="AR28" s="177"/>
      <c r="AS28" s="178"/>
      <c r="AT28" s="178"/>
      <c r="AU28" s="178"/>
      <c r="AV28" s="177"/>
      <c r="AW28" s="178">
        <f t="shared" si="14"/>
        <v>0</v>
      </c>
      <c r="AX28" s="179"/>
      <c r="AY28" s="186"/>
      <c r="AZ28" s="176"/>
      <c r="BA28" s="177"/>
      <c r="BB28" s="178"/>
      <c r="BC28" s="178"/>
      <c r="BD28" s="178"/>
      <c r="BE28" s="177"/>
      <c r="BF28" s="178">
        <f t="shared" si="15"/>
        <v>0</v>
      </c>
      <c r="BG28" s="179"/>
      <c r="BH28" s="139"/>
      <c r="BI28" s="176"/>
      <c r="BJ28" s="177"/>
      <c r="BK28" s="178"/>
      <c r="BL28" s="178"/>
      <c r="BM28" s="178"/>
      <c r="BN28" s="178">
        <f t="shared" si="16"/>
        <v>0</v>
      </c>
      <c r="BO28" s="179"/>
      <c r="BP28" s="139"/>
      <c r="BQ28" s="176"/>
      <c r="BR28" s="176"/>
      <c r="BS28" s="178"/>
      <c r="BT28" s="178"/>
      <c r="BU28" s="177"/>
      <c r="BV28" s="178">
        <f t="shared" si="17"/>
        <v>0</v>
      </c>
      <c r="BW28" s="179"/>
      <c r="BX28" s="139"/>
    </row>
    <row r="29" spans="1:76" x14ac:dyDescent="0.25">
      <c r="A29" s="25"/>
      <c r="B29" s="25"/>
      <c r="C29" s="22"/>
      <c r="D29" s="30"/>
      <c r="E29" s="23"/>
      <c r="F29" s="102">
        <f t="shared" si="18"/>
        <v>0</v>
      </c>
      <c r="G29" s="176"/>
      <c r="H29" s="177"/>
      <c r="I29" s="177"/>
      <c r="J29" s="178"/>
      <c r="K29" s="178"/>
      <c r="L29" s="178"/>
      <c r="M29" s="178">
        <f t="shared" si="10"/>
        <v>0</v>
      </c>
      <c r="N29" s="179"/>
      <c r="O29" s="139"/>
      <c r="P29" s="176"/>
      <c r="Q29" s="177"/>
      <c r="R29" s="177"/>
      <c r="S29" s="178"/>
      <c r="T29" s="178"/>
      <c r="U29" s="178"/>
      <c r="V29" s="178">
        <f t="shared" si="11"/>
        <v>0</v>
      </c>
      <c r="W29" s="179"/>
      <c r="X29" s="139"/>
      <c r="Y29" s="176"/>
      <c r="Z29" s="177"/>
      <c r="AA29" s="178"/>
      <c r="AB29" s="178"/>
      <c r="AC29" s="178"/>
      <c r="AD29" s="177"/>
      <c r="AE29" s="178">
        <f t="shared" si="12"/>
        <v>0</v>
      </c>
      <c r="AF29" s="179"/>
      <c r="AG29" s="139"/>
      <c r="AH29" s="176"/>
      <c r="AI29" s="177"/>
      <c r="AJ29" s="178"/>
      <c r="AK29" s="178"/>
      <c r="AL29" s="178"/>
      <c r="AM29" s="177"/>
      <c r="AN29" s="178">
        <f t="shared" si="13"/>
        <v>0</v>
      </c>
      <c r="AO29" s="179"/>
      <c r="AP29" s="139"/>
      <c r="AQ29" s="176"/>
      <c r="AR29" s="177"/>
      <c r="AS29" s="178"/>
      <c r="AT29" s="178"/>
      <c r="AU29" s="178"/>
      <c r="AV29" s="177"/>
      <c r="AW29" s="178">
        <f t="shared" si="14"/>
        <v>0</v>
      </c>
      <c r="AX29" s="179"/>
      <c r="AY29" s="186"/>
      <c r="AZ29" s="176"/>
      <c r="BA29" s="177"/>
      <c r="BB29" s="178"/>
      <c r="BC29" s="178"/>
      <c r="BD29" s="178"/>
      <c r="BE29" s="177"/>
      <c r="BF29" s="178">
        <f t="shared" si="15"/>
        <v>0</v>
      </c>
      <c r="BG29" s="179"/>
      <c r="BH29" s="139"/>
      <c r="BI29" s="176"/>
      <c r="BJ29" s="177"/>
      <c r="BK29" s="178"/>
      <c r="BL29" s="178"/>
      <c r="BM29" s="178"/>
      <c r="BN29" s="178">
        <f t="shared" si="16"/>
        <v>0</v>
      </c>
      <c r="BO29" s="179"/>
      <c r="BP29" s="139"/>
      <c r="BQ29" s="176"/>
      <c r="BR29" s="176"/>
      <c r="BS29" s="178"/>
      <c r="BT29" s="178"/>
      <c r="BU29" s="177"/>
      <c r="BV29" s="178">
        <f t="shared" si="17"/>
        <v>0</v>
      </c>
      <c r="BW29" s="179"/>
      <c r="BX29" s="139"/>
    </row>
    <row r="30" spans="1:76" ht="16.5" thickBot="1" x14ac:dyDescent="0.3">
      <c r="A30" s="31"/>
      <c r="B30" s="31"/>
      <c r="C30" s="32"/>
      <c r="D30" s="33"/>
      <c r="E30" s="4"/>
      <c r="F30" s="102">
        <f t="shared" si="18"/>
        <v>0</v>
      </c>
      <c r="G30" s="176"/>
      <c r="H30" s="177"/>
      <c r="I30" s="177"/>
      <c r="J30" s="178"/>
      <c r="K30" s="178"/>
      <c r="L30" s="178"/>
      <c r="M30" s="178">
        <f t="shared" si="10"/>
        <v>0</v>
      </c>
      <c r="N30" s="179"/>
      <c r="O30" s="140"/>
      <c r="P30" s="176"/>
      <c r="Q30" s="177"/>
      <c r="R30" s="177"/>
      <c r="S30" s="178"/>
      <c r="T30" s="178"/>
      <c r="U30" s="178"/>
      <c r="V30" s="178">
        <f t="shared" si="11"/>
        <v>0</v>
      </c>
      <c r="W30" s="179"/>
      <c r="X30" s="140"/>
      <c r="Y30" s="176"/>
      <c r="Z30" s="177"/>
      <c r="AA30" s="178"/>
      <c r="AB30" s="178"/>
      <c r="AC30" s="178"/>
      <c r="AD30" s="177"/>
      <c r="AE30" s="178">
        <f t="shared" si="12"/>
        <v>0</v>
      </c>
      <c r="AF30" s="179"/>
      <c r="AG30" s="140"/>
      <c r="AH30" s="176"/>
      <c r="AI30" s="177"/>
      <c r="AJ30" s="178"/>
      <c r="AK30" s="178"/>
      <c r="AL30" s="178"/>
      <c r="AM30" s="177"/>
      <c r="AN30" s="178">
        <f t="shared" si="13"/>
        <v>0</v>
      </c>
      <c r="AO30" s="179"/>
      <c r="AP30" s="140"/>
      <c r="AQ30" s="176"/>
      <c r="AR30" s="177"/>
      <c r="AS30" s="178"/>
      <c r="AT30" s="178"/>
      <c r="AU30" s="178"/>
      <c r="AV30" s="177"/>
      <c r="AW30" s="178">
        <f t="shared" si="14"/>
        <v>0</v>
      </c>
      <c r="AX30" s="179"/>
      <c r="AY30" s="189"/>
      <c r="AZ30" s="176"/>
      <c r="BA30" s="177"/>
      <c r="BB30" s="178"/>
      <c r="BC30" s="178"/>
      <c r="BD30" s="178"/>
      <c r="BE30" s="177"/>
      <c r="BF30" s="178">
        <f t="shared" si="15"/>
        <v>0</v>
      </c>
      <c r="BG30" s="179"/>
      <c r="BH30" s="140"/>
      <c r="BI30" s="176"/>
      <c r="BJ30" s="177"/>
      <c r="BK30" s="178"/>
      <c r="BL30" s="178"/>
      <c r="BM30" s="178"/>
      <c r="BN30" s="178">
        <f t="shared" si="16"/>
        <v>0</v>
      </c>
      <c r="BO30" s="179"/>
      <c r="BP30" s="140"/>
      <c r="BQ30" s="176"/>
      <c r="BR30" s="176"/>
      <c r="BS30" s="178"/>
      <c r="BT30" s="178"/>
      <c r="BU30" s="177"/>
      <c r="BV30" s="178">
        <f t="shared" si="17"/>
        <v>0</v>
      </c>
      <c r="BW30" s="179"/>
      <c r="BX30" s="140"/>
    </row>
    <row r="31" spans="1:76" x14ac:dyDescent="0.25">
      <c r="A31" s="35"/>
      <c r="B31" s="35"/>
      <c r="C31" s="1"/>
      <c r="D31" s="1"/>
      <c r="E31" s="1"/>
    </row>
    <row r="32" spans="1:76" ht="16.5" thickBot="1" x14ac:dyDescent="0.3">
      <c r="A32" s="35"/>
      <c r="B32" s="35"/>
    </row>
    <row r="33" spans="1:76" s="17" customFormat="1" ht="63" x14ac:dyDescent="0.25">
      <c r="A33" s="218" t="s">
        <v>16</v>
      </c>
      <c r="B33" s="219"/>
      <c r="C33" s="219"/>
      <c r="D33" s="219"/>
      <c r="E33" s="220"/>
      <c r="F33" s="143" t="s">
        <v>4</v>
      </c>
      <c r="G33" s="165" t="s">
        <v>5</v>
      </c>
      <c r="H33" s="165" t="s">
        <v>6</v>
      </c>
      <c r="I33" s="165" t="s">
        <v>7</v>
      </c>
      <c r="J33" s="152" t="s">
        <v>415</v>
      </c>
      <c r="K33" s="165" t="s">
        <v>6</v>
      </c>
      <c r="L33" s="165" t="s">
        <v>7</v>
      </c>
      <c r="M33" s="165" t="s">
        <v>8</v>
      </c>
      <c r="N33" s="145" t="s">
        <v>366</v>
      </c>
      <c r="O33" s="12" t="s">
        <v>9</v>
      </c>
      <c r="P33" s="165" t="s">
        <v>5</v>
      </c>
      <c r="Q33" s="165" t="s">
        <v>6</v>
      </c>
      <c r="R33" s="165" t="s">
        <v>7</v>
      </c>
      <c r="S33" s="152" t="s">
        <v>415</v>
      </c>
      <c r="T33" s="165" t="s">
        <v>6</v>
      </c>
      <c r="U33" s="165" t="s">
        <v>7</v>
      </c>
      <c r="V33" s="165" t="s">
        <v>8</v>
      </c>
      <c r="W33" s="145" t="s">
        <v>366</v>
      </c>
      <c r="X33" s="12" t="s">
        <v>9</v>
      </c>
      <c r="Y33" s="169" t="s">
        <v>396</v>
      </c>
      <c r="Z33" s="165" t="s">
        <v>6</v>
      </c>
      <c r="AA33" s="152" t="s">
        <v>7</v>
      </c>
      <c r="AB33" s="152" t="s">
        <v>415</v>
      </c>
      <c r="AC33" s="165" t="s">
        <v>6</v>
      </c>
      <c r="AD33" s="165" t="s">
        <v>7</v>
      </c>
      <c r="AE33" s="152" t="s">
        <v>8</v>
      </c>
      <c r="AF33" s="145" t="s">
        <v>366</v>
      </c>
      <c r="AG33" s="12" t="s">
        <v>9</v>
      </c>
      <c r="AH33" s="165" t="s">
        <v>5</v>
      </c>
      <c r="AI33" s="165" t="s">
        <v>6</v>
      </c>
      <c r="AJ33" s="152" t="s">
        <v>7</v>
      </c>
      <c r="AK33" s="152" t="s">
        <v>415</v>
      </c>
      <c r="AL33" s="165" t="s">
        <v>6</v>
      </c>
      <c r="AM33" s="165" t="s">
        <v>7</v>
      </c>
      <c r="AN33" s="165" t="s">
        <v>8</v>
      </c>
      <c r="AO33" s="145" t="s">
        <v>366</v>
      </c>
      <c r="AP33" s="12" t="s">
        <v>9</v>
      </c>
      <c r="AQ33" s="165" t="s">
        <v>5</v>
      </c>
      <c r="AR33" s="165" t="s">
        <v>6</v>
      </c>
      <c r="AS33" s="152" t="s">
        <v>7</v>
      </c>
      <c r="AT33" s="152" t="s">
        <v>415</v>
      </c>
      <c r="AU33" s="165" t="s">
        <v>6</v>
      </c>
      <c r="AV33" s="165" t="s">
        <v>7</v>
      </c>
      <c r="AW33" s="165" t="s">
        <v>8</v>
      </c>
      <c r="AX33" s="145" t="s">
        <v>366</v>
      </c>
      <c r="AY33" s="12" t="s">
        <v>9</v>
      </c>
      <c r="AZ33" s="165" t="s">
        <v>5</v>
      </c>
      <c r="BA33" s="165" t="s">
        <v>6</v>
      </c>
      <c r="BB33" s="152" t="s">
        <v>7</v>
      </c>
      <c r="BC33" s="152" t="s">
        <v>415</v>
      </c>
      <c r="BD33" s="165" t="s">
        <v>6</v>
      </c>
      <c r="BE33" s="165" t="s">
        <v>7</v>
      </c>
      <c r="BF33" s="165" t="s">
        <v>8</v>
      </c>
      <c r="BG33" s="145" t="s">
        <v>366</v>
      </c>
      <c r="BH33" s="12" t="s">
        <v>9</v>
      </c>
      <c r="BI33" s="165" t="s">
        <v>5</v>
      </c>
      <c r="BJ33" s="165" t="s">
        <v>6</v>
      </c>
      <c r="BK33" s="152" t="s">
        <v>415</v>
      </c>
      <c r="BL33" s="165" t="s">
        <v>6</v>
      </c>
      <c r="BM33" s="165" t="s">
        <v>7</v>
      </c>
      <c r="BN33" s="165" t="s">
        <v>8</v>
      </c>
      <c r="BO33" s="145" t="s">
        <v>366</v>
      </c>
      <c r="BP33" s="12" t="s">
        <v>9</v>
      </c>
      <c r="BQ33" s="165" t="s">
        <v>5</v>
      </c>
      <c r="BR33" s="165" t="s">
        <v>6</v>
      </c>
      <c r="BS33" s="152" t="s">
        <v>415</v>
      </c>
      <c r="BT33" s="165" t="s">
        <v>6</v>
      </c>
      <c r="BU33" s="165" t="s">
        <v>10</v>
      </c>
      <c r="BV33" s="165" t="s">
        <v>8</v>
      </c>
      <c r="BW33" s="145" t="s">
        <v>366</v>
      </c>
      <c r="BX33" s="12" t="s">
        <v>9</v>
      </c>
    </row>
    <row r="34" spans="1:76" x14ac:dyDescent="0.25">
      <c r="A34" s="18" t="s">
        <v>11</v>
      </c>
      <c r="B34" s="18" t="s">
        <v>12</v>
      </c>
      <c r="C34" s="19" t="s">
        <v>13</v>
      </c>
      <c r="D34" s="19" t="s">
        <v>14</v>
      </c>
      <c r="E34" s="19" t="s">
        <v>61</v>
      </c>
      <c r="F34" s="45"/>
      <c r="G34" s="172"/>
      <c r="H34" s="172"/>
      <c r="I34" s="172"/>
      <c r="J34" s="172"/>
      <c r="K34" s="172"/>
      <c r="L34" s="172"/>
      <c r="M34" s="172"/>
      <c r="N34" s="174"/>
      <c r="O34" s="175"/>
      <c r="P34" s="172"/>
      <c r="Q34" s="172"/>
      <c r="R34" s="172"/>
      <c r="S34" s="172"/>
      <c r="T34" s="172"/>
      <c r="U34" s="172"/>
      <c r="V34" s="172"/>
      <c r="W34" s="174"/>
      <c r="X34" s="175"/>
      <c r="Y34" s="190"/>
      <c r="Z34" s="172"/>
      <c r="AA34" s="172"/>
      <c r="AB34" s="172"/>
      <c r="AC34" s="172"/>
      <c r="AD34" s="172"/>
      <c r="AE34" s="172"/>
      <c r="AF34" s="174"/>
      <c r="AG34" s="175"/>
      <c r="AH34" s="172"/>
      <c r="AI34" s="172"/>
      <c r="AJ34" s="172"/>
      <c r="AK34" s="172"/>
      <c r="AL34" s="172"/>
      <c r="AM34" s="172"/>
      <c r="AN34" s="172"/>
      <c r="AO34" s="174"/>
      <c r="AP34" s="175"/>
      <c r="AQ34" s="172"/>
      <c r="AR34" s="172"/>
      <c r="AS34" s="172"/>
      <c r="AT34" s="172"/>
      <c r="AU34" s="172"/>
      <c r="AV34" s="172"/>
      <c r="AW34" s="172"/>
      <c r="AX34" s="174"/>
      <c r="AY34" s="175"/>
      <c r="AZ34" s="172"/>
      <c r="BA34" s="172"/>
      <c r="BB34" s="172"/>
      <c r="BC34" s="172"/>
      <c r="BD34" s="172"/>
      <c r="BE34" s="172"/>
      <c r="BF34" s="172"/>
      <c r="BG34" s="174"/>
      <c r="BH34" s="175"/>
      <c r="BI34" s="172"/>
      <c r="BJ34" s="172"/>
      <c r="BK34" s="172"/>
      <c r="BL34" s="172"/>
      <c r="BM34" s="172"/>
      <c r="BN34" s="172"/>
      <c r="BO34" s="174"/>
      <c r="BP34" s="175"/>
      <c r="BQ34" s="172"/>
      <c r="BR34" s="172"/>
      <c r="BS34" s="172"/>
      <c r="BT34" s="172"/>
      <c r="BU34" s="172"/>
      <c r="BV34" s="172"/>
      <c r="BW34" s="174"/>
      <c r="BX34" s="175"/>
    </row>
    <row r="35" spans="1:76" x14ac:dyDescent="0.25">
      <c r="A35" s="24" t="s">
        <v>234</v>
      </c>
      <c r="B35" s="25" t="s">
        <v>231</v>
      </c>
      <c r="C35" s="26" t="s">
        <v>232</v>
      </c>
      <c r="D35" s="26" t="s">
        <v>235</v>
      </c>
      <c r="E35" s="26"/>
      <c r="F35" s="102">
        <f>O35+X35+AG35+AP35+AY35+BH35+BP35+BX35</f>
        <v>40</v>
      </c>
      <c r="G35" s="177">
        <v>8</v>
      </c>
      <c r="H35" s="177">
        <v>0</v>
      </c>
      <c r="I35" s="177">
        <v>81.06</v>
      </c>
      <c r="J35" s="177"/>
      <c r="K35" s="177"/>
      <c r="L35" s="177"/>
      <c r="M35" s="177">
        <f>G35+H35</f>
        <v>8</v>
      </c>
      <c r="N35" s="179" t="s">
        <v>397</v>
      </c>
      <c r="O35" s="139">
        <v>20</v>
      </c>
      <c r="P35" s="177">
        <v>8</v>
      </c>
      <c r="Q35" s="177">
        <v>0</v>
      </c>
      <c r="R35" s="177">
        <v>74</v>
      </c>
      <c r="S35" s="177"/>
      <c r="T35" s="177"/>
      <c r="U35" s="177"/>
      <c r="V35" s="177">
        <f>P35+Q35</f>
        <v>8</v>
      </c>
      <c r="W35" s="179" t="s">
        <v>397</v>
      </c>
      <c r="X35" s="139"/>
      <c r="Y35" s="191"/>
      <c r="Z35" s="177"/>
      <c r="AA35" s="177"/>
      <c r="AB35" s="177"/>
      <c r="AC35" s="177"/>
      <c r="AD35" s="177"/>
      <c r="AE35" s="177">
        <f>Y35+Z35</f>
        <v>0</v>
      </c>
      <c r="AF35" s="179"/>
      <c r="AG35" s="139"/>
      <c r="AH35" s="177">
        <v>4</v>
      </c>
      <c r="AI35" s="177">
        <v>0</v>
      </c>
      <c r="AJ35" s="177">
        <v>78.64</v>
      </c>
      <c r="AK35" s="177"/>
      <c r="AL35" s="177"/>
      <c r="AM35" s="177"/>
      <c r="AN35" s="177">
        <f>AH35+AI35</f>
        <v>4</v>
      </c>
      <c r="AO35" s="179" t="s">
        <v>397</v>
      </c>
      <c r="AP35" s="139">
        <v>20</v>
      </c>
      <c r="AQ35" s="177"/>
      <c r="AR35" s="177"/>
      <c r="AS35" s="177"/>
      <c r="AT35" s="177"/>
      <c r="AU35" s="177"/>
      <c r="AV35" s="177"/>
      <c r="AW35" s="177">
        <f>AQ35+AR35</f>
        <v>0</v>
      </c>
      <c r="AX35" s="179"/>
      <c r="AY35" s="139"/>
      <c r="AZ35" s="177"/>
      <c r="BA35" s="177"/>
      <c r="BB35" s="177"/>
      <c r="BC35" s="177"/>
      <c r="BD35" s="177"/>
      <c r="BE35" s="177"/>
      <c r="BF35" s="177">
        <f>AZ35+BA35</f>
        <v>0</v>
      </c>
      <c r="BG35" s="179"/>
      <c r="BH35" s="139"/>
      <c r="BI35" s="177"/>
      <c r="BJ35" s="177"/>
      <c r="BK35" s="177"/>
      <c r="BL35" s="177"/>
      <c r="BM35" s="177"/>
      <c r="BN35" s="177">
        <f>BI35+BJ35</f>
        <v>0</v>
      </c>
      <c r="BO35" s="179"/>
      <c r="BP35" s="139"/>
      <c r="BQ35" s="177"/>
      <c r="BR35" s="177"/>
      <c r="BS35" s="177"/>
      <c r="BT35" s="177"/>
      <c r="BU35" s="177"/>
      <c r="BV35" s="177">
        <f>BQ35+BR35</f>
        <v>0</v>
      </c>
      <c r="BW35" s="179"/>
      <c r="BX35" s="139"/>
    </row>
    <row r="36" spans="1:76" x14ac:dyDescent="0.25">
      <c r="A36" s="24"/>
      <c r="B36" s="25"/>
      <c r="C36" s="25"/>
      <c r="D36" s="26"/>
      <c r="E36" s="26"/>
      <c r="F36" s="102">
        <f>O36+X36+AG36+AP36+AY36+BH36+BP36+BX36</f>
        <v>0</v>
      </c>
      <c r="G36" s="177"/>
      <c r="H36" s="177"/>
      <c r="I36" s="177"/>
      <c r="J36" s="177"/>
      <c r="K36" s="177"/>
      <c r="L36" s="177"/>
      <c r="M36" s="177">
        <f>G36+H36</f>
        <v>0</v>
      </c>
      <c r="N36" s="179"/>
      <c r="O36" s="139"/>
      <c r="P36" s="177"/>
      <c r="Q36" s="177"/>
      <c r="R36" s="177"/>
      <c r="S36" s="177"/>
      <c r="T36" s="177"/>
      <c r="U36" s="177"/>
      <c r="V36" s="177">
        <f>P36+Q36</f>
        <v>0</v>
      </c>
      <c r="W36" s="179"/>
      <c r="X36" s="139"/>
      <c r="Y36" s="191"/>
      <c r="Z36" s="177"/>
      <c r="AA36" s="177"/>
      <c r="AB36" s="177"/>
      <c r="AC36" s="177"/>
      <c r="AD36" s="177"/>
      <c r="AE36" s="177">
        <f>Y36+Z36</f>
        <v>0</v>
      </c>
      <c r="AF36" s="179"/>
      <c r="AG36" s="139"/>
      <c r="AH36" s="177"/>
      <c r="AI36" s="177"/>
      <c r="AJ36" s="177"/>
      <c r="AK36" s="177"/>
      <c r="AL36" s="177"/>
      <c r="AM36" s="177"/>
      <c r="AN36" s="177">
        <f>AH36+AI36</f>
        <v>0</v>
      </c>
      <c r="AO36" s="179"/>
      <c r="AP36" s="139"/>
      <c r="AQ36" s="177"/>
      <c r="AR36" s="177"/>
      <c r="AS36" s="177"/>
      <c r="AT36" s="177"/>
      <c r="AU36" s="177"/>
      <c r="AV36" s="177"/>
      <c r="AW36" s="177">
        <f>AQ36+AR36</f>
        <v>0</v>
      </c>
      <c r="AX36" s="179"/>
      <c r="AY36" s="139"/>
      <c r="AZ36" s="177"/>
      <c r="BA36" s="177"/>
      <c r="BB36" s="177"/>
      <c r="BC36" s="177"/>
      <c r="BD36" s="177"/>
      <c r="BE36" s="177"/>
      <c r="BF36" s="177">
        <f>AZ36+BA36</f>
        <v>0</v>
      </c>
      <c r="BG36" s="179"/>
      <c r="BH36" s="139"/>
      <c r="BI36" s="177"/>
      <c r="BJ36" s="177"/>
      <c r="BK36" s="177"/>
      <c r="BL36" s="177"/>
      <c r="BM36" s="177"/>
      <c r="BN36" s="177">
        <f>BI36+BJ36</f>
        <v>0</v>
      </c>
      <c r="BO36" s="179"/>
      <c r="BP36" s="139"/>
      <c r="BQ36" s="177"/>
      <c r="BR36" s="177"/>
      <c r="BS36" s="177"/>
      <c r="BT36" s="177"/>
      <c r="BU36" s="177"/>
      <c r="BV36" s="177">
        <f>BQ36+BR36</f>
        <v>0</v>
      </c>
      <c r="BW36" s="179"/>
      <c r="BX36" s="139"/>
    </row>
    <row r="37" spans="1:76" x14ac:dyDescent="0.25">
      <c r="A37" s="22"/>
      <c r="B37" s="22"/>
      <c r="C37" s="22"/>
      <c r="D37" s="23"/>
      <c r="E37" s="23"/>
      <c r="F37" s="102">
        <f>O37+X37+AG37+AP37+AY37+BH37+BP37+BX37</f>
        <v>0</v>
      </c>
      <c r="G37" s="177"/>
      <c r="H37" s="177"/>
      <c r="I37" s="177"/>
      <c r="J37" s="177"/>
      <c r="K37" s="177"/>
      <c r="L37" s="177"/>
      <c r="M37" s="177">
        <f>G37+H37</f>
        <v>0</v>
      </c>
      <c r="N37" s="179"/>
      <c r="O37" s="139"/>
      <c r="P37" s="177"/>
      <c r="Q37" s="177"/>
      <c r="R37" s="177"/>
      <c r="S37" s="177"/>
      <c r="T37" s="177"/>
      <c r="U37" s="177"/>
      <c r="V37" s="177">
        <f>P37+Q37</f>
        <v>0</v>
      </c>
      <c r="W37" s="179"/>
      <c r="X37" s="139"/>
      <c r="Y37" s="191"/>
      <c r="Z37" s="177"/>
      <c r="AA37" s="177"/>
      <c r="AB37" s="177"/>
      <c r="AC37" s="177"/>
      <c r="AD37" s="177"/>
      <c r="AE37" s="177">
        <f>Y37+Z37</f>
        <v>0</v>
      </c>
      <c r="AF37" s="179"/>
      <c r="AG37" s="139"/>
      <c r="AH37" s="177"/>
      <c r="AI37" s="177"/>
      <c r="AJ37" s="177"/>
      <c r="AK37" s="177"/>
      <c r="AL37" s="177"/>
      <c r="AM37" s="177"/>
      <c r="AN37" s="177">
        <f>AH37+AI37</f>
        <v>0</v>
      </c>
      <c r="AO37" s="179"/>
      <c r="AP37" s="139"/>
      <c r="AQ37" s="177"/>
      <c r="AR37" s="177"/>
      <c r="AS37" s="177"/>
      <c r="AT37" s="177"/>
      <c r="AU37" s="177"/>
      <c r="AV37" s="177"/>
      <c r="AW37" s="177">
        <f>AQ37+AR37</f>
        <v>0</v>
      </c>
      <c r="AX37" s="179"/>
      <c r="AY37" s="139"/>
      <c r="AZ37" s="177"/>
      <c r="BA37" s="177"/>
      <c r="BB37" s="177"/>
      <c r="BC37" s="177"/>
      <c r="BD37" s="177"/>
      <c r="BE37" s="177"/>
      <c r="BF37" s="177">
        <f>AZ37+BA37</f>
        <v>0</v>
      </c>
      <c r="BG37" s="179"/>
      <c r="BH37" s="139"/>
      <c r="BI37" s="177"/>
      <c r="BJ37" s="177"/>
      <c r="BK37" s="177"/>
      <c r="BL37" s="177"/>
      <c r="BM37" s="177"/>
      <c r="BN37" s="177">
        <f>BI37+BJ37</f>
        <v>0</v>
      </c>
      <c r="BO37" s="179"/>
      <c r="BP37" s="139"/>
      <c r="BQ37" s="177"/>
      <c r="BR37" s="177"/>
      <c r="BS37" s="177"/>
      <c r="BT37" s="177"/>
      <c r="BU37" s="177"/>
      <c r="BV37" s="177">
        <f>BQ37+BR37</f>
        <v>0</v>
      </c>
      <c r="BW37" s="179"/>
      <c r="BX37" s="139"/>
    </row>
    <row r="38" spans="1:76" ht="16.5" thickBot="1" x14ac:dyDescent="0.3">
      <c r="A38" s="22"/>
      <c r="B38" s="22"/>
      <c r="C38" s="22"/>
      <c r="D38" s="23"/>
      <c r="E38" s="23"/>
      <c r="F38" s="102">
        <f>O38+X38+AG38+AP38+AY38+BH38+BP38+BX38</f>
        <v>0</v>
      </c>
      <c r="G38" s="177"/>
      <c r="H38" s="177"/>
      <c r="I38" s="177"/>
      <c r="J38" s="177"/>
      <c r="K38" s="177"/>
      <c r="L38" s="177"/>
      <c r="M38" s="177">
        <f>G38+H38</f>
        <v>0</v>
      </c>
      <c r="N38" s="179"/>
      <c r="O38" s="140"/>
      <c r="P38" s="177"/>
      <c r="Q38" s="177"/>
      <c r="R38" s="177"/>
      <c r="S38" s="177"/>
      <c r="T38" s="177"/>
      <c r="U38" s="177"/>
      <c r="V38" s="177">
        <f>P38+Q38</f>
        <v>0</v>
      </c>
      <c r="W38" s="179"/>
      <c r="X38" s="140"/>
      <c r="Y38" s="191"/>
      <c r="Z38" s="177"/>
      <c r="AA38" s="177"/>
      <c r="AB38" s="177"/>
      <c r="AC38" s="177"/>
      <c r="AD38" s="177"/>
      <c r="AE38" s="177">
        <f>Y38+Z38</f>
        <v>0</v>
      </c>
      <c r="AF38" s="179"/>
      <c r="AG38" s="140"/>
      <c r="AH38" s="177"/>
      <c r="AI38" s="177"/>
      <c r="AJ38" s="177"/>
      <c r="AK38" s="177"/>
      <c r="AL38" s="177"/>
      <c r="AM38" s="177"/>
      <c r="AN38" s="177">
        <f>AH38+AI38</f>
        <v>0</v>
      </c>
      <c r="AO38" s="179"/>
      <c r="AP38" s="140"/>
      <c r="AQ38" s="177"/>
      <c r="AR38" s="177"/>
      <c r="AS38" s="177"/>
      <c r="AT38" s="177"/>
      <c r="AU38" s="177"/>
      <c r="AV38" s="177"/>
      <c r="AW38" s="177">
        <f>AQ38+AR38</f>
        <v>0</v>
      </c>
      <c r="AX38" s="179"/>
      <c r="AY38" s="140"/>
      <c r="AZ38" s="177"/>
      <c r="BA38" s="177"/>
      <c r="BB38" s="177"/>
      <c r="BC38" s="177"/>
      <c r="BD38" s="177"/>
      <c r="BE38" s="177"/>
      <c r="BF38" s="177">
        <f>AZ38+BA38</f>
        <v>0</v>
      </c>
      <c r="BG38" s="179"/>
      <c r="BH38" s="140"/>
      <c r="BI38" s="177"/>
      <c r="BJ38" s="177"/>
      <c r="BK38" s="177"/>
      <c r="BL38" s="177"/>
      <c r="BM38" s="177"/>
      <c r="BN38" s="177">
        <f>BI38+BJ38</f>
        <v>0</v>
      </c>
      <c r="BO38" s="179"/>
      <c r="BP38" s="140"/>
      <c r="BQ38" s="177"/>
      <c r="BR38" s="177"/>
      <c r="BS38" s="177"/>
      <c r="BT38" s="177"/>
      <c r="BU38" s="177"/>
      <c r="BV38" s="177">
        <f>BQ38+BR38</f>
        <v>0</v>
      </c>
      <c r="BW38" s="179"/>
      <c r="BX38" s="140"/>
    </row>
    <row r="40" spans="1:76" ht="16.5" thickBot="1" x14ac:dyDescent="0.3"/>
    <row r="41" spans="1:76" s="17" customFormat="1" ht="63" x14ac:dyDescent="0.25">
      <c r="A41" s="218" t="s">
        <v>17</v>
      </c>
      <c r="B41" s="219"/>
      <c r="C41" s="219"/>
      <c r="D41" s="219"/>
      <c r="E41" s="220"/>
      <c r="F41" s="143" t="s">
        <v>4</v>
      </c>
      <c r="G41" s="164" t="s">
        <v>5</v>
      </c>
      <c r="H41" s="165" t="s">
        <v>6</v>
      </c>
      <c r="I41" s="165" t="s">
        <v>7</v>
      </c>
      <c r="J41" s="152" t="s">
        <v>415</v>
      </c>
      <c r="K41" s="165" t="s">
        <v>6</v>
      </c>
      <c r="L41" s="165" t="s">
        <v>7</v>
      </c>
      <c r="M41" s="152" t="s">
        <v>8</v>
      </c>
      <c r="N41" s="145" t="s">
        <v>366</v>
      </c>
      <c r="O41" s="12" t="s">
        <v>9</v>
      </c>
      <c r="P41" s="164" t="s">
        <v>5</v>
      </c>
      <c r="Q41" s="165" t="s">
        <v>6</v>
      </c>
      <c r="R41" s="165" t="s">
        <v>7</v>
      </c>
      <c r="S41" s="152" t="s">
        <v>415</v>
      </c>
      <c r="T41" s="165" t="s">
        <v>6</v>
      </c>
      <c r="U41" s="165" t="s">
        <v>7</v>
      </c>
      <c r="V41" s="165" t="s">
        <v>8</v>
      </c>
      <c r="W41" s="145" t="s">
        <v>366</v>
      </c>
      <c r="X41" s="12" t="s">
        <v>9</v>
      </c>
      <c r="Y41" s="169" t="s">
        <v>396</v>
      </c>
      <c r="Z41" s="165" t="s">
        <v>6</v>
      </c>
      <c r="AA41" s="152" t="s">
        <v>7</v>
      </c>
      <c r="AB41" s="152" t="s">
        <v>415</v>
      </c>
      <c r="AC41" s="165" t="s">
        <v>6</v>
      </c>
      <c r="AD41" s="165" t="s">
        <v>7</v>
      </c>
      <c r="AE41" s="152" t="s">
        <v>8</v>
      </c>
      <c r="AF41" s="145" t="s">
        <v>366</v>
      </c>
      <c r="AG41" s="12" t="s">
        <v>9</v>
      </c>
      <c r="AH41" s="164" t="s">
        <v>5</v>
      </c>
      <c r="AI41" s="165" t="s">
        <v>6</v>
      </c>
      <c r="AJ41" s="152" t="s">
        <v>7</v>
      </c>
      <c r="AK41" s="152" t="s">
        <v>415</v>
      </c>
      <c r="AL41" s="165" t="s">
        <v>6</v>
      </c>
      <c r="AM41" s="165" t="s">
        <v>7</v>
      </c>
      <c r="AN41" s="152" t="s">
        <v>8</v>
      </c>
      <c r="AO41" s="145" t="s">
        <v>366</v>
      </c>
      <c r="AP41" s="12" t="s">
        <v>9</v>
      </c>
      <c r="AQ41" s="164" t="s">
        <v>5</v>
      </c>
      <c r="AR41" s="165" t="s">
        <v>6</v>
      </c>
      <c r="AS41" s="152" t="s">
        <v>7</v>
      </c>
      <c r="AT41" s="152" t="s">
        <v>415</v>
      </c>
      <c r="AU41" s="165" t="s">
        <v>6</v>
      </c>
      <c r="AV41" s="165" t="s">
        <v>7</v>
      </c>
      <c r="AW41" s="152" t="s">
        <v>8</v>
      </c>
      <c r="AX41" s="145" t="s">
        <v>366</v>
      </c>
      <c r="AY41" s="12" t="s">
        <v>9</v>
      </c>
      <c r="AZ41" s="164" t="s">
        <v>5</v>
      </c>
      <c r="BA41" s="165" t="s">
        <v>6</v>
      </c>
      <c r="BB41" s="152" t="s">
        <v>433</v>
      </c>
      <c r="BC41" s="152" t="s">
        <v>415</v>
      </c>
      <c r="BD41" s="165" t="s">
        <v>6</v>
      </c>
      <c r="BE41" s="165" t="s">
        <v>7</v>
      </c>
      <c r="BF41" s="152" t="s">
        <v>8</v>
      </c>
      <c r="BG41" s="145" t="s">
        <v>366</v>
      </c>
      <c r="BH41" s="12" t="s">
        <v>9</v>
      </c>
      <c r="BI41" s="164" t="s">
        <v>5</v>
      </c>
      <c r="BJ41" s="165" t="s">
        <v>6</v>
      </c>
      <c r="BK41" s="152" t="s">
        <v>415</v>
      </c>
      <c r="BL41" s="165" t="s">
        <v>6</v>
      </c>
      <c r="BM41" s="165" t="s">
        <v>7</v>
      </c>
      <c r="BN41" s="152" t="s">
        <v>8</v>
      </c>
      <c r="BO41" s="145" t="s">
        <v>366</v>
      </c>
      <c r="BP41" s="12" t="s">
        <v>9</v>
      </c>
      <c r="BQ41" s="164" t="s">
        <v>5</v>
      </c>
      <c r="BR41" s="165" t="s">
        <v>6</v>
      </c>
      <c r="BS41" s="152" t="s">
        <v>415</v>
      </c>
      <c r="BT41" s="165" t="s">
        <v>6</v>
      </c>
      <c r="BU41" s="165" t="s">
        <v>10</v>
      </c>
      <c r="BV41" s="165" t="s">
        <v>8</v>
      </c>
      <c r="BW41" s="145" t="s">
        <v>366</v>
      </c>
      <c r="BX41" s="12" t="s">
        <v>9</v>
      </c>
    </row>
    <row r="42" spans="1:76" x14ac:dyDescent="0.25">
      <c r="A42" s="18" t="s">
        <v>11</v>
      </c>
      <c r="B42" s="18" t="s">
        <v>12</v>
      </c>
      <c r="C42" s="19" t="s">
        <v>13</v>
      </c>
      <c r="D42" s="19" t="s">
        <v>14</v>
      </c>
      <c r="E42" s="19" t="s">
        <v>61</v>
      </c>
      <c r="F42" s="45"/>
      <c r="G42" s="171"/>
      <c r="H42" s="172"/>
      <c r="I42" s="172"/>
      <c r="J42" s="173"/>
      <c r="K42" s="173"/>
      <c r="L42" s="173"/>
      <c r="M42" s="173"/>
      <c r="N42" s="174"/>
      <c r="O42" s="175"/>
      <c r="P42" s="171"/>
      <c r="Q42" s="172"/>
      <c r="R42" s="172"/>
      <c r="S42" s="173"/>
      <c r="T42" s="173"/>
      <c r="U42" s="173"/>
      <c r="V42" s="173"/>
      <c r="W42" s="174"/>
      <c r="X42" s="175"/>
      <c r="Y42" s="171"/>
      <c r="Z42" s="172"/>
      <c r="AA42" s="173"/>
      <c r="AB42" s="173"/>
      <c r="AC42" s="173"/>
      <c r="AD42" s="172"/>
      <c r="AE42" s="173"/>
      <c r="AF42" s="174"/>
      <c r="AG42" s="175"/>
      <c r="AH42" s="171"/>
      <c r="AI42" s="172"/>
      <c r="AJ42" s="173"/>
      <c r="AK42" s="173"/>
      <c r="AL42" s="173"/>
      <c r="AM42" s="172"/>
      <c r="AN42" s="173"/>
      <c r="AO42" s="174"/>
      <c r="AP42" s="175"/>
      <c r="AQ42" s="171"/>
      <c r="AR42" s="172"/>
      <c r="AS42" s="173"/>
      <c r="AT42" s="173"/>
      <c r="AU42" s="173"/>
      <c r="AV42" s="172"/>
      <c r="AW42" s="173"/>
      <c r="AX42" s="174"/>
      <c r="AY42" s="175"/>
      <c r="AZ42" s="171"/>
      <c r="BA42" s="172"/>
      <c r="BB42" s="173"/>
      <c r="BC42" s="173"/>
      <c r="BD42" s="173"/>
      <c r="BE42" s="172"/>
      <c r="BF42" s="173"/>
      <c r="BG42" s="174"/>
      <c r="BH42" s="175"/>
      <c r="BI42" s="171"/>
      <c r="BJ42" s="172"/>
      <c r="BK42" s="173"/>
      <c r="BL42" s="173"/>
      <c r="BM42" s="172"/>
      <c r="BN42" s="173"/>
      <c r="BO42" s="174"/>
      <c r="BP42" s="175"/>
      <c r="BQ42" s="171"/>
      <c r="BR42" s="171"/>
      <c r="BS42" s="173"/>
      <c r="BT42" s="173"/>
      <c r="BU42" s="172"/>
      <c r="BV42" s="173"/>
      <c r="BW42" s="174"/>
      <c r="BX42" s="175"/>
    </row>
    <row r="43" spans="1:76" x14ac:dyDescent="0.25">
      <c r="A43" s="25" t="s">
        <v>188</v>
      </c>
      <c r="B43" s="25" t="s">
        <v>189</v>
      </c>
      <c r="C43" s="26" t="s">
        <v>190</v>
      </c>
      <c r="D43" s="25" t="s">
        <v>191</v>
      </c>
      <c r="E43" s="26"/>
      <c r="F43" s="102">
        <f>O43+X43+AG43+AP43+AY43+BH43+BP43+BX43</f>
        <v>0</v>
      </c>
      <c r="G43" s="176"/>
      <c r="H43" s="177"/>
      <c r="I43" s="177"/>
      <c r="J43" s="178"/>
      <c r="K43" s="178"/>
      <c r="L43" s="178"/>
      <c r="M43" s="178">
        <f t="shared" ref="M43:M54" si="19">J43+K43</f>
        <v>0</v>
      </c>
      <c r="N43" s="179"/>
      <c r="O43" s="139"/>
      <c r="P43" s="176"/>
      <c r="Q43" s="177"/>
      <c r="R43" s="177"/>
      <c r="S43" s="178"/>
      <c r="T43" s="178"/>
      <c r="U43" s="178"/>
      <c r="V43" s="178">
        <f t="shared" ref="V43:V57" si="20">P43+Q43</f>
        <v>0</v>
      </c>
      <c r="W43" s="179"/>
      <c r="X43" s="139"/>
      <c r="Y43" s="176"/>
      <c r="Z43" s="177"/>
      <c r="AA43" s="178"/>
      <c r="AB43" s="178"/>
      <c r="AC43" s="178"/>
      <c r="AD43" s="177"/>
      <c r="AE43" s="178">
        <f>Y43+Z43</f>
        <v>0</v>
      </c>
      <c r="AF43" s="179"/>
      <c r="AG43" s="139"/>
      <c r="AH43" s="176"/>
      <c r="AI43" s="177"/>
      <c r="AJ43" s="178"/>
      <c r="AK43" s="178"/>
      <c r="AL43" s="178"/>
      <c r="AM43" s="177"/>
      <c r="AN43" s="178">
        <f t="shared" ref="AN43:AN54" si="21">AH43+AI43</f>
        <v>0</v>
      </c>
      <c r="AO43" s="179"/>
      <c r="AP43" s="139"/>
      <c r="AQ43" s="176"/>
      <c r="AR43" s="177"/>
      <c r="AS43" s="178"/>
      <c r="AT43" s="178"/>
      <c r="AU43" s="178"/>
      <c r="AV43" s="177"/>
      <c r="AW43" s="178">
        <f t="shared" ref="AW43:AW57" si="22">AQ43+AR43</f>
        <v>0</v>
      </c>
      <c r="AX43" s="179"/>
      <c r="AY43" s="139"/>
      <c r="AZ43" s="176"/>
      <c r="BA43" s="177"/>
      <c r="BB43" s="178"/>
      <c r="BC43" s="178"/>
      <c r="BD43" s="178"/>
      <c r="BE43" s="177"/>
      <c r="BF43" s="178">
        <f t="shared" ref="BF43:BF57" si="23">AZ43+BA43</f>
        <v>0</v>
      </c>
      <c r="BG43" s="179"/>
      <c r="BH43" s="139"/>
      <c r="BI43" s="176"/>
      <c r="BJ43" s="177"/>
      <c r="BK43" s="178"/>
      <c r="BL43" s="178"/>
      <c r="BM43" s="177"/>
      <c r="BN43" s="178">
        <f t="shared" ref="BN43:BN57" si="24">BI43+BJ43</f>
        <v>0</v>
      </c>
      <c r="BO43" s="179"/>
      <c r="BP43" s="139"/>
      <c r="BQ43" s="176"/>
      <c r="BR43" s="176"/>
      <c r="BS43" s="178"/>
      <c r="BT43" s="178"/>
      <c r="BU43" s="177"/>
      <c r="BV43" s="178">
        <f t="shared" ref="BV43:BV57" si="25">BQ43+BR43</f>
        <v>0</v>
      </c>
      <c r="BW43" s="179"/>
      <c r="BX43" s="139"/>
    </row>
    <row r="44" spans="1:76" x14ac:dyDescent="0.25">
      <c r="A44" s="25" t="s">
        <v>188</v>
      </c>
      <c r="B44" s="25" t="s">
        <v>189</v>
      </c>
      <c r="C44" s="26" t="s">
        <v>190</v>
      </c>
      <c r="D44" s="25" t="s">
        <v>192</v>
      </c>
      <c r="E44" s="26"/>
      <c r="F44" s="102">
        <f>O44+X44+AG44+AP44+AY44+BH44+BP44+BX44</f>
        <v>0</v>
      </c>
      <c r="G44" s="176"/>
      <c r="H44" s="177"/>
      <c r="I44" s="177"/>
      <c r="J44" s="178"/>
      <c r="K44" s="178"/>
      <c r="L44" s="178"/>
      <c r="M44" s="178">
        <f t="shared" si="19"/>
        <v>0</v>
      </c>
      <c r="N44" s="179"/>
      <c r="O44" s="139"/>
      <c r="P44" s="176"/>
      <c r="Q44" s="177"/>
      <c r="R44" s="177"/>
      <c r="S44" s="178"/>
      <c r="T44" s="178"/>
      <c r="U44" s="178"/>
      <c r="V44" s="178">
        <f t="shared" si="20"/>
        <v>0</v>
      </c>
      <c r="W44" s="179"/>
      <c r="X44" s="139"/>
      <c r="Y44" s="176"/>
      <c r="Z44" s="177"/>
      <c r="AA44" s="178"/>
      <c r="AB44" s="178"/>
      <c r="AC44" s="178"/>
      <c r="AD44" s="177"/>
      <c r="AE44" s="178">
        <f>Y44+Z44</f>
        <v>0</v>
      </c>
      <c r="AF44" s="179"/>
      <c r="AG44" s="139"/>
      <c r="AH44" s="176"/>
      <c r="AI44" s="177"/>
      <c r="AJ44" s="178"/>
      <c r="AK44" s="178"/>
      <c r="AL44" s="178"/>
      <c r="AM44" s="177"/>
      <c r="AN44" s="178">
        <f t="shared" si="21"/>
        <v>0</v>
      </c>
      <c r="AO44" s="179"/>
      <c r="AP44" s="139"/>
      <c r="AQ44" s="176"/>
      <c r="AR44" s="177"/>
      <c r="AS44" s="178"/>
      <c r="AT44" s="178"/>
      <c r="AU44" s="178"/>
      <c r="AV44" s="177"/>
      <c r="AW44" s="178">
        <f t="shared" si="22"/>
        <v>0</v>
      </c>
      <c r="AX44" s="179"/>
      <c r="AY44" s="139"/>
      <c r="AZ44" s="176"/>
      <c r="BA44" s="177"/>
      <c r="BB44" s="178"/>
      <c r="BC44" s="178"/>
      <c r="BD44" s="178"/>
      <c r="BE44" s="177"/>
      <c r="BF44" s="178">
        <f t="shared" si="23"/>
        <v>0</v>
      </c>
      <c r="BG44" s="179"/>
      <c r="BH44" s="139"/>
      <c r="BI44" s="176"/>
      <c r="BJ44" s="177"/>
      <c r="BK44" s="178"/>
      <c r="BL44" s="178"/>
      <c r="BM44" s="177"/>
      <c r="BN44" s="178">
        <f t="shared" si="24"/>
        <v>0</v>
      </c>
      <c r="BO44" s="179"/>
      <c r="BP44" s="139"/>
      <c r="BQ44" s="176"/>
      <c r="BR44" s="176"/>
      <c r="BS44" s="178"/>
      <c r="BT44" s="178"/>
      <c r="BU44" s="177"/>
      <c r="BV44" s="178">
        <f t="shared" si="25"/>
        <v>0</v>
      </c>
      <c r="BW44" s="179"/>
      <c r="BX44" s="139"/>
    </row>
    <row r="45" spans="1:76" x14ac:dyDescent="0.25">
      <c r="A45" s="25" t="s">
        <v>194</v>
      </c>
      <c r="B45" s="25" t="s">
        <v>195</v>
      </c>
      <c r="C45" s="26" t="s">
        <v>196</v>
      </c>
      <c r="D45" s="25" t="s">
        <v>197</v>
      </c>
      <c r="E45" s="23"/>
      <c r="F45" s="102">
        <f>O45+X45+AG45+AP45+AY45+BH45+BP45+BX45</f>
        <v>0</v>
      </c>
      <c r="G45" s="176"/>
      <c r="H45" s="177"/>
      <c r="I45" s="177"/>
      <c r="J45" s="178"/>
      <c r="K45" s="178"/>
      <c r="L45" s="178"/>
      <c r="M45" s="178">
        <f t="shared" si="19"/>
        <v>0</v>
      </c>
      <c r="N45" s="179"/>
      <c r="O45" s="139"/>
      <c r="P45" s="176"/>
      <c r="Q45" s="177"/>
      <c r="R45" s="177"/>
      <c r="S45" s="178"/>
      <c r="T45" s="178"/>
      <c r="U45" s="178"/>
      <c r="V45" s="178">
        <f t="shared" si="20"/>
        <v>0</v>
      </c>
      <c r="W45" s="179"/>
      <c r="X45" s="139"/>
      <c r="Y45" s="176"/>
      <c r="Z45" s="177"/>
      <c r="AA45" s="178"/>
      <c r="AB45" s="178"/>
      <c r="AC45" s="178"/>
      <c r="AD45" s="177"/>
      <c r="AE45" s="178">
        <f>Y45+Z45</f>
        <v>0</v>
      </c>
      <c r="AF45" s="179"/>
      <c r="AG45" s="139"/>
      <c r="AH45" s="176"/>
      <c r="AI45" s="177"/>
      <c r="AJ45" s="178"/>
      <c r="AK45" s="178"/>
      <c r="AL45" s="178"/>
      <c r="AM45" s="177"/>
      <c r="AN45" s="178">
        <f t="shared" si="21"/>
        <v>0</v>
      </c>
      <c r="AO45" s="179"/>
      <c r="AP45" s="139"/>
      <c r="AQ45" s="176"/>
      <c r="AR45" s="177"/>
      <c r="AS45" s="178"/>
      <c r="AT45" s="178"/>
      <c r="AU45" s="178"/>
      <c r="AV45" s="177"/>
      <c r="AW45" s="178">
        <f t="shared" si="22"/>
        <v>0</v>
      </c>
      <c r="AX45" s="179"/>
      <c r="AY45" s="139"/>
      <c r="AZ45" s="176"/>
      <c r="BA45" s="177"/>
      <c r="BB45" s="178"/>
      <c r="BC45" s="178"/>
      <c r="BD45" s="178"/>
      <c r="BE45" s="177"/>
      <c r="BF45" s="178">
        <f t="shared" si="23"/>
        <v>0</v>
      </c>
      <c r="BG45" s="179"/>
      <c r="BH45" s="139"/>
      <c r="BI45" s="176"/>
      <c r="BJ45" s="177"/>
      <c r="BK45" s="178"/>
      <c r="BL45" s="178"/>
      <c r="BM45" s="177"/>
      <c r="BN45" s="178">
        <f t="shared" si="24"/>
        <v>0</v>
      </c>
      <c r="BO45" s="179"/>
      <c r="BP45" s="139"/>
      <c r="BQ45" s="176"/>
      <c r="BR45" s="176"/>
      <c r="BS45" s="178"/>
      <c r="BT45" s="178"/>
      <c r="BU45" s="177"/>
      <c r="BV45" s="178">
        <f t="shared" si="25"/>
        <v>0</v>
      </c>
      <c r="BW45" s="179"/>
      <c r="BX45" s="139"/>
    </row>
    <row r="46" spans="1:76" x14ac:dyDescent="0.25">
      <c r="A46" s="25" t="s">
        <v>260</v>
      </c>
      <c r="B46" s="25" t="s">
        <v>261</v>
      </c>
      <c r="C46" s="26" t="s">
        <v>262</v>
      </c>
      <c r="D46" s="25" t="s">
        <v>263</v>
      </c>
      <c r="E46" s="23"/>
      <c r="F46" s="102">
        <v>40</v>
      </c>
      <c r="G46" s="180">
        <v>0</v>
      </c>
      <c r="H46" s="181">
        <v>0</v>
      </c>
      <c r="I46" s="181">
        <v>75.02</v>
      </c>
      <c r="J46" s="182">
        <v>0</v>
      </c>
      <c r="K46" s="182">
        <v>0</v>
      </c>
      <c r="L46" s="182">
        <v>41.74</v>
      </c>
      <c r="M46" s="178">
        <f t="shared" si="19"/>
        <v>0</v>
      </c>
      <c r="N46" s="179" t="s">
        <v>397</v>
      </c>
      <c r="O46" s="139">
        <v>20</v>
      </c>
      <c r="P46" s="180">
        <v>0</v>
      </c>
      <c r="Q46" s="181">
        <v>0</v>
      </c>
      <c r="R46" s="181">
        <v>56</v>
      </c>
      <c r="S46" s="182">
        <v>0</v>
      </c>
      <c r="T46" s="182">
        <v>0</v>
      </c>
      <c r="U46" s="182">
        <v>37.54</v>
      </c>
      <c r="V46" s="178">
        <f t="shared" si="20"/>
        <v>0</v>
      </c>
      <c r="W46" s="179" t="s">
        <v>397</v>
      </c>
      <c r="X46" s="139">
        <v>20</v>
      </c>
      <c r="Y46" s="180">
        <v>0</v>
      </c>
      <c r="Z46" s="181">
        <v>0</v>
      </c>
      <c r="AA46" s="182">
        <v>41.45</v>
      </c>
      <c r="AB46" s="182">
        <v>0</v>
      </c>
      <c r="AC46" s="182">
        <v>0</v>
      </c>
      <c r="AD46" s="181">
        <v>29.59</v>
      </c>
      <c r="AE46" s="178">
        <f>Y46+Z46+AB46+AC46</f>
        <v>0</v>
      </c>
      <c r="AF46" s="179" t="s">
        <v>397</v>
      </c>
      <c r="AG46" s="139">
        <v>20</v>
      </c>
      <c r="AH46" s="180">
        <v>4</v>
      </c>
      <c r="AI46" s="181">
        <v>0</v>
      </c>
      <c r="AJ46" s="182">
        <v>66.98</v>
      </c>
      <c r="AK46" s="182"/>
      <c r="AL46" s="182"/>
      <c r="AM46" s="181"/>
      <c r="AN46" s="178">
        <f t="shared" si="21"/>
        <v>4</v>
      </c>
      <c r="AO46" s="179" t="s">
        <v>398</v>
      </c>
      <c r="AP46" s="139">
        <v>19</v>
      </c>
      <c r="AQ46" s="180"/>
      <c r="AR46" s="181"/>
      <c r="AS46" s="182"/>
      <c r="AT46" s="182"/>
      <c r="AU46" s="182"/>
      <c r="AV46" s="181"/>
      <c r="AW46" s="178">
        <f t="shared" si="22"/>
        <v>0</v>
      </c>
      <c r="AX46" s="179"/>
      <c r="AY46" s="139"/>
      <c r="AZ46" s="180"/>
      <c r="BA46" s="181"/>
      <c r="BB46" s="182"/>
      <c r="BC46" s="182"/>
      <c r="BD46" s="182"/>
      <c r="BE46" s="181"/>
      <c r="BF46" s="178">
        <f t="shared" si="23"/>
        <v>0</v>
      </c>
      <c r="BG46" s="179"/>
      <c r="BH46" s="139"/>
      <c r="BI46" s="176"/>
      <c r="BJ46" s="177"/>
      <c r="BK46" s="182"/>
      <c r="BL46" s="182"/>
      <c r="BM46" s="177"/>
      <c r="BN46" s="178">
        <f t="shared" si="24"/>
        <v>0</v>
      </c>
      <c r="BO46" s="179"/>
      <c r="BP46" s="139"/>
      <c r="BQ46" s="176"/>
      <c r="BR46" s="176"/>
      <c r="BS46" s="182"/>
      <c r="BT46" s="182"/>
      <c r="BU46" s="177"/>
      <c r="BV46" s="178">
        <f t="shared" si="25"/>
        <v>0</v>
      </c>
      <c r="BW46" s="179"/>
      <c r="BX46" s="139"/>
    </row>
    <row r="47" spans="1:76" x14ac:dyDescent="0.25">
      <c r="A47" s="25" t="s">
        <v>310</v>
      </c>
      <c r="B47" s="25" t="s">
        <v>311</v>
      </c>
      <c r="C47" s="26" t="s">
        <v>126</v>
      </c>
      <c r="D47" s="25" t="s">
        <v>312</v>
      </c>
      <c r="E47" s="26"/>
      <c r="F47" s="102">
        <v>35</v>
      </c>
      <c r="G47" s="176">
        <v>0</v>
      </c>
      <c r="H47" s="177">
        <v>0</v>
      </c>
      <c r="I47" s="177">
        <v>88.18</v>
      </c>
      <c r="J47" s="178">
        <v>8</v>
      </c>
      <c r="K47" s="178">
        <v>0</v>
      </c>
      <c r="L47" s="178">
        <v>57.23</v>
      </c>
      <c r="M47" s="178">
        <f>J47+K47</f>
        <v>8</v>
      </c>
      <c r="N47" s="179" t="s">
        <v>400</v>
      </c>
      <c r="O47" s="139">
        <v>17</v>
      </c>
      <c r="P47" s="176"/>
      <c r="Q47" s="177"/>
      <c r="R47" s="177"/>
      <c r="S47" s="178"/>
      <c r="T47" s="178"/>
      <c r="U47" s="178"/>
      <c r="V47" s="178">
        <f t="shared" si="20"/>
        <v>0</v>
      </c>
      <c r="W47" s="179"/>
      <c r="X47" s="139"/>
      <c r="Y47" s="176">
        <v>4</v>
      </c>
      <c r="Z47" s="177">
        <v>0</v>
      </c>
      <c r="AA47" s="178">
        <v>50.53</v>
      </c>
      <c r="AB47" s="178">
        <v>0</v>
      </c>
      <c r="AC47" s="178">
        <v>0</v>
      </c>
      <c r="AD47" s="177">
        <v>43.36</v>
      </c>
      <c r="AE47" s="178">
        <f t="shared" ref="AE47:AE56" si="26">Y47+Z47+AB47+AC47</f>
        <v>4</v>
      </c>
      <c r="AF47" s="179" t="s">
        <v>400</v>
      </c>
      <c r="AG47" s="139">
        <v>17</v>
      </c>
      <c r="AH47" s="176">
        <v>4</v>
      </c>
      <c r="AI47" s="177">
        <v>0</v>
      </c>
      <c r="AJ47" s="178">
        <v>75.47</v>
      </c>
      <c r="AK47" s="178"/>
      <c r="AL47" s="178"/>
      <c r="AM47" s="177"/>
      <c r="AN47" s="178">
        <f t="shared" si="21"/>
        <v>4</v>
      </c>
      <c r="AO47" s="179" t="s">
        <v>399</v>
      </c>
      <c r="AP47" s="139">
        <v>18</v>
      </c>
      <c r="AQ47" s="176"/>
      <c r="AR47" s="177"/>
      <c r="AS47" s="178"/>
      <c r="AT47" s="178"/>
      <c r="AU47" s="178"/>
      <c r="AV47" s="177"/>
      <c r="AW47" s="178">
        <f t="shared" si="22"/>
        <v>0</v>
      </c>
      <c r="AX47" s="179"/>
      <c r="AY47" s="139"/>
      <c r="AZ47" s="176"/>
      <c r="BA47" s="177"/>
      <c r="BB47" s="178"/>
      <c r="BC47" s="178"/>
      <c r="BD47" s="178"/>
      <c r="BE47" s="177"/>
      <c r="BF47" s="178">
        <f t="shared" si="23"/>
        <v>0</v>
      </c>
      <c r="BG47" s="179"/>
      <c r="BH47" s="139"/>
      <c r="BI47" s="176"/>
      <c r="BJ47" s="177"/>
      <c r="BK47" s="178"/>
      <c r="BL47" s="178"/>
      <c r="BM47" s="177"/>
      <c r="BN47" s="178">
        <f t="shared" si="24"/>
        <v>0</v>
      </c>
      <c r="BO47" s="179"/>
      <c r="BP47" s="139"/>
      <c r="BQ47" s="176"/>
      <c r="BR47" s="176"/>
      <c r="BS47" s="178"/>
      <c r="BT47" s="178"/>
      <c r="BU47" s="177"/>
      <c r="BV47" s="178">
        <f t="shared" si="25"/>
        <v>0</v>
      </c>
      <c r="BW47" s="179"/>
      <c r="BX47" s="139"/>
    </row>
    <row r="48" spans="1:76" x14ac:dyDescent="0.25">
      <c r="A48" s="25" t="s">
        <v>313</v>
      </c>
      <c r="B48" s="25" t="s">
        <v>314</v>
      </c>
      <c r="C48" s="26" t="s">
        <v>315</v>
      </c>
      <c r="D48" s="25" t="s">
        <v>316</v>
      </c>
      <c r="E48" s="26"/>
      <c r="F48" s="102">
        <f t="shared" ref="F48:F57" si="27">O48+X48+AG48+AP48+AY48+BH48+BP48+BX48</f>
        <v>35</v>
      </c>
      <c r="G48" s="180"/>
      <c r="H48" s="181"/>
      <c r="I48" s="181"/>
      <c r="J48" s="182"/>
      <c r="K48" s="182"/>
      <c r="L48" s="182"/>
      <c r="M48" s="178">
        <f t="shared" si="19"/>
        <v>0</v>
      </c>
      <c r="N48" s="179"/>
      <c r="O48" s="146"/>
      <c r="P48" s="180">
        <v>8</v>
      </c>
      <c r="Q48" s="181">
        <v>10</v>
      </c>
      <c r="R48" s="181">
        <v>86</v>
      </c>
      <c r="S48" s="182"/>
      <c r="T48" s="182"/>
      <c r="U48" s="182"/>
      <c r="V48" s="178">
        <f t="shared" si="20"/>
        <v>18</v>
      </c>
      <c r="W48" s="179"/>
      <c r="X48" s="146"/>
      <c r="Y48" s="180">
        <v>0</v>
      </c>
      <c r="Z48" s="181">
        <v>0</v>
      </c>
      <c r="AA48" s="182">
        <v>48.59</v>
      </c>
      <c r="AB48" s="182">
        <v>0</v>
      </c>
      <c r="AC48" s="182">
        <v>0</v>
      </c>
      <c r="AD48" s="181">
        <v>38.56</v>
      </c>
      <c r="AE48" s="178">
        <f t="shared" si="26"/>
        <v>0</v>
      </c>
      <c r="AF48" s="179" t="s">
        <v>399</v>
      </c>
      <c r="AG48" s="146">
        <v>18</v>
      </c>
      <c r="AH48" s="180">
        <v>8</v>
      </c>
      <c r="AI48" s="181">
        <v>0</v>
      </c>
      <c r="AJ48" s="182">
        <v>83.26</v>
      </c>
      <c r="AK48" s="182"/>
      <c r="AL48" s="182"/>
      <c r="AM48" s="181"/>
      <c r="AN48" s="178">
        <f t="shared" si="21"/>
        <v>8</v>
      </c>
      <c r="AO48" s="179" t="s">
        <v>400</v>
      </c>
      <c r="AP48" s="146">
        <v>17</v>
      </c>
      <c r="AQ48" s="180"/>
      <c r="AR48" s="181"/>
      <c r="AS48" s="182"/>
      <c r="AT48" s="182"/>
      <c r="AU48" s="182"/>
      <c r="AV48" s="181"/>
      <c r="AW48" s="178">
        <f t="shared" si="22"/>
        <v>0</v>
      </c>
      <c r="AX48" s="179"/>
      <c r="AY48" s="146"/>
      <c r="AZ48" s="180"/>
      <c r="BA48" s="181"/>
      <c r="BB48" s="182"/>
      <c r="BC48" s="182"/>
      <c r="BD48" s="182"/>
      <c r="BE48" s="181"/>
      <c r="BF48" s="178">
        <f t="shared" si="23"/>
        <v>0</v>
      </c>
      <c r="BG48" s="179"/>
      <c r="BH48" s="146"/>
      <c r="BI48" s="180"/>
      <c r="BJ48" s="181"/>
      <c r="BK48" s="182"/>
      <c r="BL48" s="182"/>
      <c r="BM48" s="181"/>
      <c r="BN48" s="178">
        <f t="shared" si="24"/>
        <v>0</v>
      </c>
      <c r="BO48" s="179"/>
      <c r="BP48" s="146"/>
      <c r="BQ48" s="180"/>
      <c r="BR48" s="180"/>
      <c r="BS48" s="182"/>
      <c r="BT48" s="182"/>
      <c r="BU48" s="181"/>
      <c r="BV48" s="178">
        <f t="shared" si="25"/>
        <v>0</v>
      </c>
      <c r="BW48" s="179"/>
      <c r="BX48" s="146"/>
    </row>
    <row r="49" spans="1:76" x14ac:dyDescent="0.25">
      <c r="A49" s="25" t="s">
        <v>313</v>
      </c>
      <c r="B49" s="25" t="s">
        <v>314</v>
      </c>
      <c r="C49" s="26" t="s">
        <v>315</v>
      </c>
      <c r="D49" s="25" t="s">
        <v>317</v>
      </c>
      <c r="E49" s="26"/>
      <c r="F49" s="102">
        <f t="shared" si="27"/>
        <v>0</v>
      </c>
      <c r="G49" s="180"/>
      <c r="H49" s="181"/>
      <c r="I49" s="181"/>
      <c r="J49" s="182"/>
      <c r="K49" s="182"/>
      <c r="L49" s="182"/>
      <c r="M49" s="178">
        <f t="shared" si="19"/>
        <v>0</v>
      </c>
      <c r="N49" s="179"/>
      <c r="O49" s="146"/>
      <c r="P49" s="180"/>
      <c r="Q49" s="181"/>
      <c r="R49" s="181"/>
      <c r="S49" s="182"/>
      <c r="T49" s="182"/>
      <c r="U49" s="182"/>
      <c r="V49" s="178">
        <f t="shared" si="20"/>
        <v>0</v>
      </c>
      <c r="W49" s="179"/>
      <c r="X49" s="146"/>
      <c r="Y49" s="180"/>
      <c r="Z49" s="181"/>
      <c r="AA49" s="182"/>
      <c r="AB49" s="182"/>
      <c r="AC49" s="182"/>
      <c r="AD49" s="181"/>
      <c r="AE49" s="178">
        <f t="shared" si="26"/>
        <v>0</v>
      </c>
      <c r="AF49" s="179"/>
      <c r="AG49" s="146"/>
      <c r="AH49" s="180"/>
      <c r="AI49" s="181"/>
      <c r="AJ49" s="182"/>
      <c r="AK49" s="182"/>
      <c r="AL49" s="182"/>
      <c r="AM49" s="181"/>
      <c r="AN49" s="178">
        <f t="shared" si="21"/>
        <v>0</v>
      </c>
      <c r="AO49" s="179"/>
      <c r="AP49" s="146"/>
      <c r="AQ49" s="180"/>
      <c r="AR49" s="181"/>
      <c r="AS49" s="182"/>
      <c r="AT49" s="182"/>
      <c r="AU49" s="182"/>
      <c r="AV49" s="181"/>
      <c r="AW49" s="178">
        <f t="shared" si="22"/>
        <v>0</v>
      </c>
      <c r="AX49" s="179"/>
      <c r="AY49" s="146"/>
      <c r="AZ49" s="180"/>
      <c r="BA49" s="181"/>
      <c r="BB49" s="182"/>
      <c r="BC49" s="182"/>
      <c r="BD49" s="182"/>
      <c r="BE49" s="181"/>
      <c r="BF49" s="178">
        <f t="shared" si="23"/>
        <v>0</v>
      </c>
      <c r="BG49" s="179"/>
      <c r="BH49" s="146"/>
      <c r="BI49" s="180"/>
      <c r="BJ49" s="181"/>
      <c r="BK49" s="182"/>
      <c r="BL49" s="182"/>
      <c r="BM49" s="181"/>
      <c r="BN49" s="178">
        <f t="shared" si="24"/>
        <v>0</v>
      </c>
      <c r="BO49" s="179"/>
      <c r="BP49" s="146"/>
      <c r="BQ49" s="180"/>
      <c r="BR49" s="180"/>
      <c r="BS49" s="182"/>
      <c r="BT49" s="182"/>
      <c r="BU49" s="181"/>
      <c r="BV49" s="178">
        <f t="shared" si="25"/>
        <v>0</v>
      </c>
      <c r="BW49" s="179"/>
      <c r="BX49" s="146"/>
    </row>
    <row r="50" spans="1:76" x14ac:dyDescent="0.25">
      <c r="A50" s="25" t="s">
        <v>313</v>
      </c>
      <c r="B50" s="25" t="s">
        <v>314</v>
      </c>
      <c r="C50" s="26" t="s">
        <v>315</v>
      </c>
      <c r="D50" s="25" t="s">
        <v>367</v>
      </c>
      <c r="E50" s="26"/>
      <c r="F50" s="102">
        <v>38</v>
      </c>
      <c r="G50" s="180">
        <v>0</v>
      </c>
      <c r="H50" s="181">
        <v>0</v>
      </c>
      <c r="I50" s="181">
        <v>81.73</v>
      </c>
      <c r="J50" s="182">
        <v>4</v>
      </c>
      <c r="K50" s="182">
        <v>0</v>
      </c>
      <c r="L50" s="182">
        <v>47.11</v>
      </c>
      <c r="M50" s="178">
        <f t="shared" si="19"/>
        <v>4</v>
      </c>
      <c r="N50" s="179" t="s">
        <v>399</v>
      </c>
      <c r="O50" s="146">
        <v>18</v>
      </c>
      <c r="P50" s="180">
        <v>0</v>
      </c>
      <c r="Q50" s="181">
        <v>0</v>
      </c>
      <c r="R50" s="181">
        <v>67</v>
      </c>
      <c r="S50" s="182">
        <v>0</v>
      </c>
      <c r="T50" s="182">
        <v>0</v>
      </c>
      <c r="U50" s="182">
        <v>41.53</v>
      </c>
      <c r="V50" s="178">
        <f t="shared" si="20"/>
        <v>0</v>
      </c>
      <c r="W50" s="179" t="s">
        <v>399</v>
      </c>
      <c r="X50" s="146">
        <v>18</v>
      </c>
      <c r="Y50" s="180">
        <v>4</v>
      </c>
      <c r="Z50" s="181">
        <v>0</v>
      </c>
      <c r="AA50" s="182">
        <v>49.53</v>
      </c>
      <c r="AB50" s="182">
        <v>12</v>
      </c>
      <c r="AC50" s="182">
        <v>0</v>
      </c>
      <c r="AD50" s="181">
        <v>65.87</v>
      </c>
      <c r="AE50" s="178">
        <f t="shared" si="26"/>
        <v>16</v>
      </c>
      <c r="AF50" s="179"/>
      <c r="AG50" s="146"/>
      <c r="AH50" s="180">
        <v>0</v>
      </c>
      <c r="AI50" s="181">
        <v>0</v>
      </c>
      <c r="AJ50" s="182">
        <v>69.64</v>
      </c>
      <c r="AK50" s="182">
        <v>0</v>
      </c>
      <c r="AL50" s="182">
        <v>0</v>
      </c>
      <c r="AM50" s="181">
        <v>31.59</v>
      </c>
      <c r="AN50" s="178">
        <f t="shared" si="21"/>
        <v>0</v>
      </c>
      <c r="AO50" s="179" t="s">
        <v>397</v>
      </c>
      <c r="AP50" s="146">
        <v>20</v>
      </c>
      <c r="AQ50" s="180"/>
      <c r="AR50" s="181"/>
      <c r="AS50" s="182"/>
      <c r="AT50" s="182"/>
      <c r="AU50" s="182"/>
      <c r="AV50" s="181"/>
      <c r="AW50" s="178">
        <f t="shared" si="22"/>
        <v>0</v>
      </c>
      <c r="AX50" s="179"/>
      <c r="AY50" s="146"/>
      <c r="AZ50" s="180"/>
      <c r="BA50" s="181"/>
      <c r="BB50" s="182"/>
      <c r="BC50" s="182"/>
      <c r="BD50" s="182"/>
      <c r="BE50" s="181"/>
      <c r="BF50" s="178">
        <f t="shared" si="23"/>
        <v>0</v>
      </c>
      <c r="BG50" s="179"/>
      <c r="BH50" s="146"/>
      <c r="BI50" s="180"/>
      <c r="BJ50" s="181"/>
      <c r="BK50" s="182"/>
      <c r="BL50" s="182"/>
      <c r="BM50" s="181"/>
      <c r="BN50" s="178">
        <f t="shared" si="24"/>
        <v>0</v>
      </c>
      <c r="BO50" s="179"/>
      <c r="BP50" s="146"/>
      <c r="BQ50" s="180"/>
      <c r="BR50" s="180"/>
      <c r="BS50" s="182"/>
      <c r="BT50" s="182"/>
      <c r="BU50" s="181"/>
      <c r="BV50" s="178">
        <f t="shared" si="25"/>
        <v>0</v>
      </c>
      <c r="BW50" s="179"/>
      <c r="BX50" s="146"/>
    </row>
    <row r="51" spans="1:76" x14ac:dyDescent="0.25">
      <c r="A51" s="25" t="s">
        <v>117</v>
      </c>
      <c r="B51" s="25" t="s">
        <v>293</v>
      </c>
      <c r="C51" s="26" t="s">
        <v>252</v>
      </c>
      <c r="D51" s="25" t="s">
        <v>323</v>
      </c>
      <c r="E51" s="26"/>
      <c r="F51" s="102">
        <f t="shared" si="27"/>
        <v>0</v>
      </c>
      <c r="G51" s="180"/>
      <c r="H51" s="181"/>
      <c r="I51" s="181"/>
      <c r="J51" s="182"/>
      <c r="K51" s="182"/>
      <c r="L51" s="182"/>
      <c r="M51" s="178">
        <f t="shared" si="19"/>
        <v>0</v>
      </c>
      <c r="N51" s="179"/>
      <c r="O51" s="146"/>
      <c r="P51" s="180" t="s">
        <v>417</v>
      </c>
      <c r="Q51" s="181"/>
      <c r="R51" s="181"/>
      <c r="S51" s="182"/>
      <c r="T51" s="182"/>
      <c r="U51" s="182"/>
      <c r="V51" s="178"/>
      <c r="W51" s="179"/>
      <c r="X51" s="146"/>
      <c r="Y51" s="180"/>
      <c r="Z51" s="181"/>
      <c r="AA51" s="182"/>
      <c r="AB51" s="182"/>
      <c r="AC51" s="182"/>
      <c r="AD51" s="181"/>
      <c r="AE51" s="178">
        <f t="shared" si="26"/>
        <v>0</v>
      </c>
      <c r="AF51" s="179"/>
      <c r="AG51" s="146"/>
      <c r="AH51" s="180"/>
      <c r="AI51" s="181"/>
      <c r="AJ51" s="182"/>
      <c r="AK51" s="182"/>
      <c r="AL51" s="182"/>
      <c r="AM51" s="181"/>
      <c r="AN51" s="178">
        <f t="shared" si="21"/>
        <v>0</v>
      </c>
      <c r="AO51" s="179"/>
      <c r="AP51" s="146"/>
      <c r="AQ51" s="180"/>
      <c r="AR51" s="181"/>
      <c r="AS51" s="182"/>
      <c r="AT51" s="182"/>
      <c r="AU51" s="182"/>
      <c r="AV51" s="181"/>
      <c r="AW51" s="178">
        <f t="shared" si="22"/>
        <v>0</v>
      </c>
      <c r="AX51" s="179"/>
      <c r="AY51" s="146"/>
      <c r="AZ51" s="180"/>
      <c r="BA51" s="181"/>
      <c r="BB51" s="182"/>
      <c r="BC51" s="182"/>
      <c r="BD51" s="182"/>
      <c r="BE51" s="181"/>
      <c r="BF51" s="178">
        <f t="shared" si="23"/>
        <v>0</v>
      </c>
      <c r="BG51" s="179"/>
      <c r="BH51" s="146"/>
      <c r="BI51" s="180"/>
      <c r="BJ51" s="181"/>
      <c r="BK51" s="182"/>
      <c r="BL51" s="182"/>
      <c r="BM51" s="181"/>
      <c r="BN51" s="178">
        <f t="shared" si="24"/>
        <v>0</v>
      </c>
      <c r="BO51" s="179"/>
      <c r="BP51" s="146"/>
      <c r="BQ51" s="180"/>
      <c r="BR51" s="180"/>
      <c r="BS51" s="182"/>
      <c r="BT51" s="182"/>
      <c r="BU51" s="181"/>
      <c r="BV51" s="178">
        <f t="shared" si="25"/>
        <v>0</v>
      </c>
      <c r="BW51" s="179"/>
      <c r="BX51" s="146"/>
    </row>
    <row r="52" spans="1:76" x14ac:dyDescent="0.25">
      <c r="A52" s="25" t="s">
        <v>117</v>
      </c>
      <c r="B52" s="25" t="s">
        <v>293</v>
      </c>
      <c r="C52" s="26" t="s">
        <v>252</v>
      </c>
      <c r="D52" s="25" t="s">
        <v>352</v>
      </c>
      <c r="E52" s="26"/>
      <c r="F52" s="102">
        <f t="shared" si="27"/>
        <v>15</v>
      </c>
      <c r="G52" s="180"/>
      <c r="H52" s="181"/>
      <c r="I52" s="181"/>
      <c r="J52" s="182"/>
      <c r="K52" s="182"/>
      <c r="L52" s="182"/>
      <c r="M52" s="178">
        <f t="shared" si="19"/>
        <v>0</v>
      </c>
      <c r="N52" s="179"/>
      <c r="O52" s="146"/>
      <c r="P52" s="180">
        <v>4</v>
      </c>
      <c r="Q52" s="181">
        <v>0</v>
      </c>
      <c r="R52" s="181">
        <v>70</v>
      </c>
      <c r="S52" s="182"/>
      <c r="T52" s="182"/>
      <c r="U52" s="182"/>
      <c r="V52" s="178">
        <f t="shared" si="20"/>
        <v>4</v>
      </c>
      <c r="W52" s="179" t="s">
        <v>424</v>
      </c>
      <c r="X52" s="146">
        <v>15</v>
      </c>
      <c r="Y52" s="180"/>
      <c r="Z52" s="181"/>
      <c r="AA52" s="182"/>
      <c r="AB52" s="182"/>
      <c r="AC52" s="182"/>
      <c r="AD52" s="181"/>
      <c r="AE52" s="178">
        <f t="shared" si="26"/>
        <v>0</v>
      </c>
      <c r="AF52" s="179"/>
      <c r="AG52" s="146"/>
      <c r="AH52" s="180"/>
      <c r="AI52" s="181"/>
      <c r="AJ52" s="182"/>
      <c r="AK52" s="182"/>
      <c r="AL52" s="182"/>
      <c r="AM52" s="181"/>
      <c r="AN52" s="178">
        <f t="shared" si="21"/>
        <v>0</v>
      </c>
      <c r="AO52" s="179"/>
      <c r="AP52" s="146"/>
      <c r="AQ52" s="180"/>
      <c r="AR52" s="181"/>
      <c r="AS52" s="182"/>
      <c r="AT52" s="182"/>
      <c r="AU52" s="182"/>
      <c r="AV52" s="181"/>
      <c r="AW52" s="178">
        <f t="shared" si="22"/>
        <v>0</v>
      </c>
      <c r="AX52" s="179"/>
      <c r="AY52" s="146"/>
      <c r="AZ52" s="180"/>
      <c r="BA52" s="181"/>
      <c r="BB52" s="182"/>
      <c r="BC52" s="182"/>
      <c r="BD52" s="182"/>
      <c r="BE52" s="181"/>
      <c r="BF52" s="178">
        <f t="shared" si="23"/>
        <v>0</v>
      </c>
      <c r="BG52" s="179"/>
      <c r="BH52" s="146"/>
      <c r="BI52" s="180"/>
      <c r="BJ52" s="181"/>
      <c r="BK52" s="182"/>
      <c r="BL52" s="182"/>
      <c r="BM52" s="181"/>
      <c r="BN52" s="178">
        <f t="shared" si="24"/>
        <v>0</v>
      </c>
      <c r="BO52" s="179"/>
      <c r="BP52" s="146"/>
      <c r="BQ52" s="180"/>
      <c r="BR52" s="180"/>
      <c r="BS52" s="182"/>
      <c r="BT52" s="182"/>
      <c r="BU52" s="181"/>
      <c r="BV52" s="178">
        <f t="shared" si="25"/>
        <v>0</v>
      </c>
      <c r="BW52" s="179"/>
      <c r="BX52" s="146"/>
    </row>
    <row r="53" spans="1:76" x14ac:dyDescent="0.25">
      <c r="A53" s="25" t="s">
        <v>368</v>
      </c>
      <c r="B53" s="25" t="s">
        <v>369</v>
      </c>
      <c r="C53" s="26" t="s">
        <v>290</v>
      </c>
      <c r="D53" s="25" t="s">
        <v>370</v>
      </c>
      <c r="E53" s="26"/>
      <c r="F53" s="102">
        <v>38</v>
      </c>
      <c r="G53" s="180">
        <v>0</v>
      </c>
      <c r="H53" s="181">
        <v>0</v>
      </c>
      <c r="I53" s="181">
        <v>88.27</v>
      </c>
      <c r="J53" s="182">
        <v>0</v>
      </c>
      <c r="K53" s="182">
        <v>0</v>
      </c>
      <c r="L53" s="182">
        <v>48.66</v>
      </c>
      <c r="M53" s="178">
        <f t="shared" si="19"/>
        <v>0</v>
      </c>
      <c r="N53" s="179" t="s">
        <v>398</v>
      </c>
      <c r="O53" s="146">
        <v>19</v>
      </c>
      <c r="P53" s="180">
        <v>0</v>
      </c>
      <c r="Q53" s="181">
        <v>0</v>
      </c>
      <c r="R53" s="181">
        <v>64</v>
      </c>
      <c r="S53" s="182">
        <v>0</v>
      </c>
      <c r="T53" s="182">
        <v>0</v>
      </c>
      <c r="U53" s="182">
        <v>41.5</v>
      </c>
      <c r="V53" s="178">
        <f t="shared" si="20"/>
        <v>0</v>
      </c>
      <c r="W53" s="179" t="s">
        <v>398</v>
      </c>
      <c r="X53" s="146">
        <v>19</v>
      </c>
      <c r="Y53" s="180">
        <v>0</v>
      </c>
      <c r="Z53" s="181">
        <v>0</v>
      </c>
      <c r="AA53" s="182">
        <v>49.21</v>
      </c>
      <c r="AB53" s="182">
        <v>0</v>
      </c>
      <c r="AC53" s="182">
        <v>0</v>
      </c>
      <c r="AD53" s="181">
        <v>35.65</v>
      </c>
      <c r="AE53" s="178">
        <f t="shared" si="26"/>
        <v>0</v>
      </c>
      <c r="AF53" s="179" t="s">
        <v>398</v>
      </c>
      <c r="AG53" s="146">
        <v>19</v>
      </c>
      <c r="AH53" s="180"/>
      <c r="AI53" s="181"/>
      <c r="AJ53" s="182"/>
      <c r="AK53" s="182"/>
      <c r="AL53" s="182"/>
      <c r="AM53" s="181"/>
      <c r="AN53" s="178">
        <f t="shared" si="21"/>
        <v>0</v>
      </c>
      <c r="AO53" s="179"/>
      <c r="AP53" s="146"/>
      <c r="AQ53" s="180"/>
      <c r="AR53" s="181"/>
      <c r="AS53" s="182"/>
      <c r="AT53" s="182"/>
      <c r="AU53" s="182"/>
      <c r="AV53" s="181"/>
      <c r="AW53" s="178">
        <f t="shared" si="22"/>
        <v>0</v>
      </c>
      <c r="AX53" s="179"/>
      <c r="AY53" s="146"/>
      <c r="AZ53" s="180"/>
      <c r="BA53" s="181"/>
      <c r="BB53" s="182"/>
      <c r="BC53" s="182"/>
      <c r="BD53" s="182"/>
      <c r="BE53" s="181"/>
      <c r="BF53" s="178">
        <f t="shared" si="23"/>
        <v>0</v>
      </c>
      <c r="BG53" s="179"/>
      <c r="BH53" s="146"/>
      <c r="BI53" s="180"/>
      <c r="BJ53" s="181"/>
      <c r="BK53" s="182"/>
      <c r="BL53" s="182"/>
      <c r="BM53" s="181"/>
      <c r="BN53" s="178">
        <f t="shared" si="24"/>
        <v>0</v>
      </c>
      <c r="BO53" s="179"/>
      <c r="BP53" s="146"/>
      <c r="BQ53" s="180"/>
      <c r="BR53" s="180"/>
      <c r="BS53" s="182"/>
      <c r="BT53" s="182"/>
      <c r="BU53" s="181"/>
      <c r="BV53" s="178">
        <f t="shared" si="25"/>
        <v>0</v>
      </c>
      <c r="BW53" s="179"/>
      <c r="BX53" s="146"/>
    </row>
    <row r="54" spans="1:76" x14ac:dyDescent="0.25">
      <c r="A54" s="25" t="s">
        <v>390</v>
      </c>
      <c r="B54" s="25" t="s">
        <v>314</v>
      </c>
      <c r="C54" s="26" t="s">
        <v>290</v>
      </c>
      <c r="D54" s="25" t="s">
        <v>391</v>
      </c>
      <c r="E54" s="26"/>
      <c r="F54" s="102">
        <f t="shared" si="27"/>
        <v>0</v>
      </c>
      <c r="G54" s="192"/>
      <c r="H54" s="193"/>
      <c r="I54" s="193"/>
      <c r="J54" s="178"/>
      <c r="K54" s="178"/>
      <c r="L54" s="177"/>
      <c r="M54" s="178">
        <f t="shared" si="19"/>
        <v>0</v>
      </c>
      <c r="N54" s="178"/>
      <c r="O54" s="139"/>
      <c r="P54" s="180"/>
      <c r="Q54" s="181"/>
      <c r="R54" s="181"/>
      <c r="S54" s="182"/>
      <c r="T54" s="182"/>
      <c r="U54" s="181"/>
      <c r="V54" s="182">
        <f t="shared" si="20"/>
        <v>0</v>
      </c>
      <c r="W54" s="182"/>
      <c r="X54" s="146"/>
      <c r="Y54" s="180"/>
      <c r="Z54" s="181"/>
      <c r="AA54" s="182"/>
      <c r="AB54" s="182"/>
      <c r="AC54" s="182"/>
      <c r="AD54" s="181"/>
      <c r="AE54" s="178">
        <f t="shared" si="26"/>
        <v>0</v>
      </c>
      <c r="AF54" s="194"/>
      <c r="AG54" s="146"/>
      <c r="AH54" s="180"/>
      <c r="AI54" s="181"/>
      <c r="AJ54" s="182"/>
      <c r="AK54" s="182"/>
      <c r="AL54" s="182"/>
      <c r="AM54" s="181"/>
      <c r="AN54" s="182">
        <f t="shared" si="21"/>
        <v>0</v>
      </c>
      <c r="AO54" s="194"/>
      <c r="AP54" s="146"/>
      <c r="AQ54" s="180"/>
      <c r="AR54" s="181"/>
      <c r="AS54" s="182"/>
      <c r="AT54" s="182"/>
      <c r="AU54" s="182"/>
      <c r="AV54" s="181"/>
      <c r="AW54" s="182">
        <f t="shared" si="22"/>
        <v>0</v>
      </c>
      <c r="AX54" s="194"/>
      <c r="AY54" s="146"/>
      <c r="AZ54" s="180"/>
      <c r="BA54" s="181"/>
      <c r="BB54" s="182"/>
      <c r="BC54" s="182"/>
      <c r="BD54" s="182"/>
      <c r="BE54" s="181"/>
      <c r="BF54" s="182">
        <f t="shared" si="23"/>
        <v>0</v>
      </c>
      <c r="BG54" s="194"/>
      <c r="BH54" s="146"/>
      <c r="BI54" s="180"/>
      <c r="BJ54" s="181"/>
      <c r="BK54" s="182"/>
      <c r="BL54" s="182"/>
      <c r="BM54" s="181"/>
      <c r="BN54" s="182">
        <f t="shared" si="24"/>
        <v>0</v>
      </c>
      <c r="BO54" s="194"/>
      <c r="BP54" s="146"/>
      <c r="BQ54" s="180"/>
      <c r="BR54" s="180"/>
      <c r="BS54" s="182"/>
      <c r="BT54" s="182"/>
      <c r="BU54" s="181"/>
      <c r="BV54" s="182">
        <f t="shared" si="25"/>
        <v>0</v>
      </c>
      <c r="BW54" s="194"/>
      <c r="BX54" s="146"/>
    </row>
    <row r="55" spans="1:76" x14ac:dyDescent="0.25">
      <c r="A55" s="25" t="s">
        <v>310</v>
      </c>
      <c r="B55" s="25" t="s">
        <v>311</v>
      </c>
      <c r="C55" s="25" t="s">
        <v>126</v>
      </c>
      <c r="D55" s="25" t="s">
        <v>418</v>
      </c>
      <c r="E55" s="29"/>
      <c r="F55" s="102">
        <f t="shared" si="27"/>
        <v>16</v>
      </c>
      <c r="G55" s="180"/>
      <c r="H55" s="181"/>
      <c r="I55" s="181"/>
      <c r="J55" s="182"/>
      <c r="K55" s="182"/>
      <c r="L55" s="181"/>
      <c r="M55" s="182">
        <f t="shared" ref="M55" si="28">J55+K55</f>
        <v>0</v>
      </c>
      <c r="N55" s="182"/>
      <c r="O55" s="195"/>
      <c r="P55" s="180">
        <v>4</v>
      </c>
      <c r="Q55" s="181">
        <v>0</v>
      </c>
      <c r="R55" s="181">
        <v>59</v>
      </c>
      <c r="S55" s="181"/>
      <c r="T55" s="181"/>
      <c r="U55" s="181"/>
      <c r="V55" s="181">
        <f t="shared" si="20"/>
        <v>4</v>
      </c>
      <c r="W55" s="182" t="s">
        <v>401</v>
      </c>
      <c r="X55" s="146">
        <v>16</v>
      </c>
      <c r="Y55" s="180"/>
      <c r="Z55" s="181"/>
      <c r="AA55" s="181"/>
      <c r="AB55" s="181"/>
      <c r="AC55" s="181"/>
      <c r="AD55" s="181"/>
      <c r="AE55" s="178">
        <f t="shared" si="26"/>
        <v>0</v>
      </c>
      <c r="AF55" s="181"/>
      <c r="AG55" s="146"/>
      <c r="AH55" s="181" t="s">
        <v>402</v>
      </c>
      <c r="AI55" s="181"/>
      <c r="AJ55" s="181"/>
      <c r="AK55" s="181"/>
      <c r="AL55" s="181"/>
      <c r="AM55" s="181"/>
      <c r="AN55" s="177" t="s">
        <v>402</v>
      </c>
      <c r="AO55" s="181"/>
      <c r="AP55" s="146"/>
      <c r="AQ55" s="181"/>
      <c r="AR55" s="181"/>
      <c r="AS55" s="181"/>
      <c r="AT55" s="181"/>
      <c r="AU55" s="181"/>
      <c r="AV55" s="181"/>
      <c r="AW55" s="177">
        <f t="shared" si="22"/>
        <v>0</v>
      </c>
      <c r="AX55" s="181"/>
      <c r="AY55" s="146"/>
      <c r="AZ55" s="181"/>
      <c r="BA55" s="181"/>
      <c r="BB55" s="181"/>
      <c r="BC55" s="181"/>
      <c r="BD55" s="181"/>
      <c r="BE55" s="181"/>
      <c r="BF55" s="177">
        <f t="shared" si="23"/>
        <v>0</v>
      </c>
      <c r="BG55" s="181"/>
      <c r="BH55" s="146"/>
      <c r="BI55" s="181"/>
      <c r="BJ55" s="181"/>
      <c r="BK55" s="181"/>
      <c r="BL55" s="181"/>
      <c r="BM55" s="181"/>
      <c r="BN55" s="177">
        <f t="shared" si="24"/>
        <v>0</v>
      </c>
      <c r="BO55" s="181"/>
      <c r="BP55" s="146"/>
      <c r="BQ55" s="181"/>
      <c r="BR55" s="181"/>
      <c r="BS55" s="181"/>
      <c r="BT55" s="181"/>
      <c r="BU55" s="181"/>
      <c r="BV55" s="177">
        <f t="shared" si="25"/>
        <v>0</v>
      </c>
      <c r="BW55" s="181"/>
      <c r="BX55" s="146"/>
    </row>
    <row r="56" spans="1:76" x14ac:dyDescent="0.25">
      <c r="A56" s="25" t="s">
        <v>421</v>
      </c>
      <c r="B56" s="25" t="s">
        <v>420</v>
      </c>
      <c r="C56" s="25" t="s">
        <v>422</v>
      </c>
      <c r="D56" s="25" t="s">
        <v>423</v>
      </c>
      <c r="E56" s="26"/>
      <c r="F56" s="102">
        <f t="shared" si="27"/>
        <v>17</v>
      </c>
      <c r="G56" s="176"/>
      <c r="H56" s="177"/>
      <c r="I56" s="177"/>
      <c r="J56" s="177"/>
      <c r="K56" s="177"/>
      <c r="L56" s="177"/>
      <c r="M56" s="177">
        <f>J56+M5864</f>
        <v>0</v>
      </c>
      <c r="N56" s="178"/>
      <c r="O56" s="139"/>
      <c r="P56" s="176">
        <v>0</v>
      </c>
      <c r="Q56" s="177">
        <v>0</v>
      </c>
      <c r="R56" s="177">
        <v>66</v>
      </c>
      <c r="S56" s="177">
        <v>0</v>
      </c>
      <c r="T56" s="177">
        <v>0</v>
      </c>
      <c r="U56" s="177">
        <v>41.65</v>
      </c>
      <c r="V56" s="177">
        <f t="shared" si="20"/>
        <v>0</v>
      </c>
      <c r="W56" s="178" t="s">
        <v>400</v>
      </c>
      <c r="X56" s="139">
        <v>17</v>
      </c>
      <c r="Y56" s="176"/>
      <c r="Z56" s="177"/>
      <c r="AA56" s="177"/>
      <c r="AB56" s="177"/>
      <c r="AC56" s="177"/>
      <c r="AD56" s="177"/>
      <c r="AE56" s="178">
        <f t="shared" si="26"/>
        <v>0</v>
      </c>
      <c r="AF56" s="177"/>
      <c r="AG56" s="139"/>
      <c r="AH56" s="177"/>
      <c r="AI56" s="177"/>
      <c r="AJ56" s="177"/>
      <c r="AK56" s="177"/>
      <c r="AL56" s="177"/>
      <c r="AM56" s="177"/>
      <c r="AN56" s="177">
        <f>AH56+AI56</f>
        <v>0</v>
      </c>
      <c r="AO56" s="177"/>
      <c r="AP56" s="139"/>
      <c r="AQ56" s="177"/>
      <c r="AR56" s="177"/>
      <c r="AS56" s="177"/>
      <c r="AT56" s="177"/>
      <c r="AU56" s="177"/>
      <c r="AV56" s="177"/>
      <c r="AW56" s="177">
        <f t="shared" si="22"/>
        <v>0</v>
      </c>
      <c r="AX56" s="177"/>
      <c r="AY56" s="139"/>
      <c r="AZ56" s="177"/>
      <c r="BA56" s="177"/>
      <c r="BB56" s="177"/>
      <c r="BC56" s="177"/>
      <c r="BD56" s="177"/>
      <c r="BE56" s="177"/>
      <c r="BF56" s="177">
        <f t="shared" si="23"/>
        <v>0</v>
      </c>
      <c r="BG56" s="177"/>
      <c r="BH56" s="139"/>
      <c r="BI56" s="177"/>
      <c r="BJ56" s="177"/>
      <c r="BK56" s="177"/>
      <c r="BL56" s="177"/>
      <c r="BM56" s="177"/>
      <c r="BN56" s="177">
        <f t="shared" si="24"/>
        <v>0</v>
      </c>
      <c r="BO56" s="177"/>
      <c r="BP56" s="139"/>
      <c r="BQ56" s="177"/>
      <c r="BR56" s="177"/>
      <c r="BS56" s="177"/>
      <c r="BT56" s="177"/>
      <c r="BU56" s="177"/>
      <c r="BV56" s="177">
        <f t="shared" si="25"/>
        <v>0</v>
      </c>
      <c r="BW56" s="177"/>
      <c r="BX56" s="139"/>
    </row>
    <row r="57" spans="1:76" x14ac:dyDescent="0.25">
      <c r="A57" s="25" t="s">
        <v>256</v>
      </c>
      <c r="B57" s="25" t="s">
        <v>339</v>
      </c>
      <c r="C57" s="26" t="s">
        <v>340</v>
      </c>
      <c r="D57" s="25" t="s">
        <v>341</v>
      </c>
      <c r="E57" s="26"/>
      <c r="F57" s="102">
        <f t="shared" si="27"/>
        <v>0</v>
      </c>
      <c r="G57" s="176"/>
      <c r="H57" s="177"/>
      <c r="I57" s="177"/>
      <c r="J57" s="177"/>
      <c r="K57" s="177"/>
      <c r="L57" s="177"/>
      <c r="M57" s="177">
        <f>J57+M5865</f>
        <v>0</v>
      </c>
      <c r="N57" s="178"/>
      <c r="O57" s="139"/>
      <c r="P57" s="176"/>
      <c r="Q57" s="177"/>
      <c r="R57" s="177"/>
      <c r="S57" s="177"/>
      <c r="T57" s="177"/>
      <c r="U57" s="177"/>
      <c r="V57" s="177">
        <f t="shared" si="20"/>
        <v>0</v>
      </c>
      <c r="W57" s="178"/>
      <c r="X57" s="139"/>
      <c r="Y57" s="176"/>
      <c r="Z57" s="177"/>
      <c r="AA57" s="177"/>
      <c r="AB57" s="177"/>
      <c r="AC57" s="177"/>
      <c r="AD57" s="177"/>
      <c r="AE57" s="177">
        <f>Y57+Z57</f>
        <v>0</v>
      </c>
      <c r="AF57" s="177"/>
      <c r="AG57" s="139"/>
      <c r="AH57" s="177"/>
      <c r="AI57" s="177"/>
      <c r="AJ57" s="177"/>
      <c r="AK57" s="177"/>
      <c r="AL57" s="177"/>
      <c r="AM57" s="177"/>
      <c r="AN57" s="177">
        <f>AH57+AI57</f>
        <v>0</v>
      </c>
      <c r="AO57" s="177"/>
      <c r="AP57" s="139"/>
      <c r="AQ57" s="177"/>
      <c r="AR57" s="177"/>
      <c r="AS57" s="177"/>
      <c r="AT57" s="177"/>
      <c r="AU57" s="177"/>
      <c r="AV57" s="177"/>
      <c r="AW57" s="177">
        <f t="shared" si="22"/>
        <v>0</v>
      </c>
      <c r="AX57" s="177"/>
      <c r="AY57" s="139"/>
      <c r="AZ57" s="177"/>
      <c r="BA57" s="177"/>
      <c r="BB57" s="177"/>
      <c r="BC57" s="177"/>
      <c r="BD57" s="177"/>
      <c r="BE57" s="177"/>
      <c r="BF57" s="177">
        <f t="shared" si="23"/>
        <v>0</v>
      </c>
      <c r="BG57" s="177"/>
      <c r="BH57" s="139"/>
      <c r="BI57" s="177"/>
      <c r="BJ57" s="177"/>
      <c r="BK57" s="177"/>
      <c r="BL57" s="177"/>
      <c r="BM57" s="177"/>
      <c r="BN57" s="177">
        <f t="shared" si="24"/>
        <v>0</v>
      </c>
      <c r="BO57" s="177"/>
      <c r="BP57" s="139"/>
      <c r="BQ57" s="177"/>
      <c r="BR57" s="177"/>
      <c r="BS57" s="177"/>
      <c r="BT57" s="177"/>
      <c r="BU57" s="177"/>
      <c r="BV57" s="177">
        <f t="shared" si="25"/>
        <v>0</v>
      </c>
      <c r="BW57" s="177"/>
      <c r="BX57" s="139"/>
    </row>
    <row r="58" spans="1:76" x14ac:dyDescent="0.25">
      <c r="A58" s="35"/>
      <c r="B58" s="35"/>
      <c r="C58" s="35"/>
      <c r="D58" s="35"/>
      <c r="E58" s="35"/>
    </row>
    <row r="59" spans="1:76" ht="16.5" thickBot="1" x14ac:dyDescent="0.3">
      <c r="A59" s="38"/>
      <c r="B59" s="38"/>
      <c r="C59" s="38"/>
      <c r="H59" s="188"/>
      <c r="I59" s="188"/>
      <c r="J59" s="188"/>
      <c r="K59" s="188"/>
      <c r="L59" s="188"/>
      <c r="M59" s="188"/>
      <c r="P59" s="188"/>
      <c r="Q59" s="188"/>
      <c r="R59" s="188"/>
      <c r="S59" s="188"/>
      <c r="T59" s="188"/>
      <c r="U59" s="188"/>
      <c r="V59" s="188"/>
      <c r="Y59" s="188"/>
      <c r="Z59" s="188"/>
      <c r="AA59" s="188"/>
      <c r="AB59" s="188"/>
      <c r="AC59" s="188"/>
      <c r="AD59" s="188"/>
      <c r="AE59" s="188"/>
      <c r="AH59" s="188"/>
      <c r="AI59" s="188"/>
      <c r="AJ59" s="188"/>
      <c r="AK59" s="188"/>
      <c r="AL59" s="188"/>
      <c r="AM59" s="188"/>
      <c r="AN59" s="188"/>
      <c r="AQ59" s="188"/>
      <c r="AR59" s="188"/>
      <c r="AS59" s="188"/>
      <c r="AT59" s="188"/>
      <c r="AU59" s="188"/>
      <c r="AV59" s="188"/>
      <c r="AW59" s="188"/>
      <c r="AZ59" s="188"/>
      <c r="BA59" s="188"/>
      <c r="BB59" s="188"/>
      <c r="BC59" s="188"/>
      <c r="BD59" s="188"/>
      <c r="BE59" s="188"/>
      <c r="BF59" s="188"/>
      <c r="BI59" s="188"/>
      <c r="BJ59" s="188"/>
      <c r="BK59" s="188"/>
      <c r="BL59" s="188"/>
      <c r="BM59" s="188"/>
      <c r="BN59" s="188"/>
      <c r="BQ59" s="188"/>
      <c r="BR59" s="188"/>
      <c r="BS59" s="188"/>
      <c r="BT59" s="188"/>
      <c r="BU59" s="188"/>
      <c r="BV59" s="188"/>
    </row>
    <row r="60" spans="1:76" s="17" customFormat="1" ht="63" x14ac:dyDescent="0.25">
      <c r="A60" s="216" t="s">
        <v>18</v>
      </c>
      <c r="B60" s="217"/>
      <c r="C60" s="217"/>
      <c r="D60" s="217"/>
      <c r="E60" s="221"/>
      <c r="F60" s="143" t="s">
        <v>4</v>
      </c>
      <c r="G60" s="169" t="s">
        <v>5</v>
      </c>
      <c r="H60" s="151" t="s">
        <v>6</v>
      </c>
      <c r="I60" s="151" t="s">
        <v>7</v>
      </c>
      <c r="J60" s="42" t="s">
        <v>415</v>
      </c>
      <c r="K60" s="151" t="s">
        <v>6</v>
      </c>
      <c r="L60" s="151" t="s">
        <v>7</v>
      </c>
      <c r="M60" s="42" t="s">
        <v>8</v>
      </c>
      <c r="N60" s="145" t="s">
        <v>366</v>
      </c>
      <c r="O60" s="12" t="s">
        <v>9</v>
      </c>
      <c r="P60" s="150" t="s">
        <v>5</v>
      </c>
      <c r="Q60" s="151" t="s">
        <v>6</v>
      </c>
      <c r="R60" s="151" t="s">
        <v>7</v>
      </c>
      <c r="S60" s="152" t="s">
        <v>415</v>
      </c>
      <c r="T60" s="151" t="s">
        <v>6</v>
      </c>
      <c r="U60" s="151" t="s">
        <v>7</v>
      </c>
      <c r="V60" s="42" t="s">
        <v>8</v>
      </c>
      <c r="W60" s="145" t="s">
        <v>366</v>
      </c>
      <c r="X60" s="12" t="s">
        <v>9</v>
      </c>
      <c r="Y60" s="150" t="s">
        <v>396</v>
      </c>
      <c r="Z60" s="151" t="s">
        <v>6</v>
      </c>
      <c r="AA60" s="42" t="s">
        <v>7</v>
      </c>
      <c r="AB60" s="152" t="s">
        <v>415</v>
      </c>
      <c r="AC60" s="151" t="s">
        <v>6</v>
      </c>
      <c r="AD60" s="151" t="s">
        <v>7</v>
      </c>
      <c r="AE60" s="42" t="s">
        <v>8</v>
      </c>
      <c r="AF60" s="145" t="s">
        <v>366</v>
      </c>
      <c r="AG60" s="12" t="s">
        <v>9</v>
      </c>
      <c r="AH60" s="150" t="s">
        <v>5</v>
      </c>
      <c r="AI60" s="151" t="s">
        <v>6</v>
      </c>
      <c r="AJ60" s="42"/>
      <c r="AK60" s="152" t="s">
        <v>415</v>
      </c>
      <c r="AL60" s="151" t="s">
        <v>6</v>
      </c>
      <c r="AM60" s="151" t="s">
        <v>7</v>
      </c>
      <c r="AN60" s="42" t="s">
        <v>8</v>
      </c>
      <c r="AO60" s="145" t="s">
        <v>366</v>
      </c>
      <c r="AP60" s="12" t="s">
        <v>9</v>
      </c>
      <c r="AQ60" s="150" t="s">
        <v>5</v>
      </c>
      <c r="AR60" s="151" t="s">
        <v>6</v>
      </c>
      <c r="AS60" s="42" t="s">
        <v>7</v>
      </c>
      <c r="AT60" s="152" t="s">
        <v>415</v>
      </c>
      <c r="AU60" s="151" t="s">
        <v>6</v>
      </c>
      <c r="AV60" s="151" t="s">
        <v>7</v>
      </c>
      <c r="AW60" s="42" t="s">
        <v>8</v>
      </c>
      <c r="AX60" s="145" t="s">
        <v>366</v>
      </c>
      <c r="AY60" s="12" t="s">
        <v>9</v>
      </c>
      <c r="AZ60" s="150" t="s">
        <v>5</v>
      </c>
      <c r="BA60" s="151" t="s">
        <v>6</v>
      </c>
      <c r="BB60" s="42" t="s">
        <v>7</v>
      </c>
      <c r="BC60" s="152" t="s">
        <v>415</v>
      </c>
      <c r="BD60" s="151" t="s">
        <v>6</v>
      </c>
      <c r="BE60" s="151" t="s">
        <v>7</v>
      </c>
      <c r="BF60" s="42" t="s">
        <v>8</v>
      </c>
      <c r="BG60" s="145" t="s">
        <v>366</v>
      </c>
      <c r="BH60" s="12" t="s">
        <v>9</v>
      </c>
      <c r="BI60" s="150" t="s">
        <v>5</v>
      </c>
      <c r="BJ60" s="151" t="s">
        <v>6</v>
      </c>
      <c r="BK60" s="152" t="s">
        <v>415</v>
      </c>
      <c r="BL60" s="151" t="s">
        <v>6</v>
      </c>
      <c r="BM60" s="151" t="s">
        <v>7</v>
      </c>
      <c r="BN60" s="42" t="s">
        <v>8</v>
      </c>
      <c r="BO60" s="145" t="s">
        <v>366</v>
      </c>
      <c r="BP60" s="12" t="s">
        <v>9</v>
      </c>
      <c r="BQ60" s="150" t="s">
        <v>5</v>
      </c>
      <c r="BR60" s="165" t="s">
        <v>6</v>
      </c>
      <c r="BS60" s="152" t="s">
        <v>415</v>
      </c>
      <c r="BT60" s="151" t="s">
        <v>6</v>
      </c>
      <c r="BU60" s="151" t="s">
        <v>10</v>
      </c>
      <c r="BV60" s="151" t="s">
        <v>8</v>
      </c>
      <c r="BW60" s="145" t="s">
        <v>366</v>
      </c>
      <c r="BX60" s="12" t="s">
        <v>9</v>
      </c>
    </row>
    <row r="61" spans="1:76" x14ac:dyDescent="0.25">
      <c r="A61" s="18" t="s">
        <v>11</v>
      </c>
      <c r="B61" s="18" t="s">
        <v>12</v>
      </c>
      <c r="C61" s="18" t="s">
        <v>13</v>
      </c>
      <c r="D61" s="19" t="s">
        <v>14</v>
      </c>
      <c r="E61" s="19" t="s">
        <v>61</v>
      </c>
      <c r="F61" s="87"/>
      <c r="G61" s="171"/>
      <c r="H61" s="172"/>
      <c r="I61" s="172"/>
      <c r="J61" s="173"/>
      <c r="K61" s="173"/>
      <c r="L61" s="173"/>
      <c r="M61" s="173"/>
      <c r="N61" s="174"/>
      <c r="O61" s="196"/>
      <c r="P61" s="171"/>
      <c r="Q61" s="172"/>
      <c r="R61" s="172"/>
      <c r="S61" s="173"/>
      <c r="T61" s="173"/>
      <c r="U61" s="173"/>
      <c r="V61" s="173"/>
      <c r="W61" s="174"/>
      <c r="X61" s="196"/>
      <c r="Y61" s="171"/>
      <c r="Z61" s="172"/>
      <c r="AA61" s="173"/>
      <c r="AB61" s="173"/>
      <c r="AC61" s="173"/>
      <c r="AD61" s="172"/>
      <c r="AE61" s="173"/>
      <c r="AF61" s="174"/>
      <c r="AG61" s="196"/>
      <c r="AH61" s="171"/>
      <c r="AI61" s="172"/>
      <c r="AJ61" s="173"/>
      <c r="AK61" s="173"/>
      <c r="AL61" s="173"/>
      <c r="AM61" s="172"/>
      <c r="AN61" s="173"/>
      <c r="AO61" s="174"/>
      <c r="AP61" s="196"/>
      <c r="AQ61" s="171"/>
      <c r="AR61" s="172"/>
      <c r="AS61" s="173"/>
      <c r="AT61" s="173"/>
      <c r="AU61" s="173"/>
      <c r="AV61" s="172"/>
      <c r="AW61" s="173"/>
      <c r="AX61" s="174"/>
      <c r="AY61" s="196"/>
      <c r="AZ61" s="171"/>
      <c r="BA61" s="172"/>
      <c r="BB61" s="173"/>
      <c r="BC61" s="173"/>
      <c r="BD61" s="173"/>
      <c r="BE61" s="172"/>
      <c r="BF61" s="173"/>
      <c r="BG61" s="174"/>
      <c r="BH61" s="196"/>
      <c r="BI61" s="171"/>
      <c r="BJ61" s="172"/>
      <c r="BK61" s="173"/>
      <c r="BL61" s="173"/>
      <c r="BM61" s="172"/>
      <c r="BN61" s="173"/>
      <c r="BO61" s="174"/>
      <c r="BP61" s="196"/>
      <c r="BQ61" s="171"/>
      <c r="BR61" s="171"/>
      <c r="BS61" s="173"/>
      <c r="BT61" s="173"/>
      <c r="BU61" s="172"/>
      <c r="BV61" s="173"/>
      <c r="BW61" s="174"/>
      <c r="BX61" s="196"/>
    </row>
    <row r="62" spans="1:76" x14ac:dyDescent="0.25">
      <c r="A62" s="25" t="s">
        <v>260</v>
      </c>
      <c r="B62" s="25" t="s">
        <v>261</v>
      </c>
      <c r="C62" s="26" t="s">
        <v>262</v>
      </c>
      <c r="D62" s="25" t="s">
        <v>263</v>
      </c>
      <c r="E62" s="26"/>
      <c r="F62" s="102">
        <v>39</v>
      </c>
      <c r="G62" s="176">
        <v>0</v>
      </c>
      <c r="H62" s="177">
        <v>0</v>
      </c>
      <c r="I62" s="177">
        <v>84.28</v>
      </c>
      <c r="J62" s="178">
        <v>0</v>
      </c>
      <c r="K62" s="178">
        <v>0</v>
      </c>
      <c r="L62" s="178">
        <v>40.74</v>
      </c>
      <c r="M62" s="178">
        <f t="shared" ref="M62:M68" si="29">G62+H62</f>
        <v>0</v>
      </c>
      <c r="N62" s="179" t="s">
        <v>397</v>
      </c>
      <c r="O62" s="146">
        <v>20</v>
      </c>
      <c r="P62" s="176">
        <v>4</v>
      </c>
      <c r="Q62" s="177">
        <v>0</v>
      </c>
      <c r="R62" s="177">
        <v>59</v>
      </c>
      <c r="S62" s="178"/>
      <c r="T62" s="178"/>
      <c r="U62" s="178"/>
      <c r="V62" s="178">
        <f>P62+Q62</f>
        <v>4</v>
      </c>
      <c r="W62" s="179" t="s">
        <v>399</v>
      </c>
      <c r="X62" s="146">
        <v>18</v>
      </c>
      <c r="Y62" s="176">
        <v>0</v>
      </c>
      <c r="Z62" s="177">
        <v>0</v>
      </c>
      <c r="AA62" s="178">
        <v>38.78</v>
      </c>
      <c r="AB62" s="178">
        <v>4</v>
      </c>
      <c r="AC62" s="178">
        <v>0</v>
      </c>
      <c r="AD62" s="177">
        <v>29.4</v>
      </c>
      <c r="AE62" s="178">
        <f>Y62+Z62+AB62+AC62</f>
        <v>4</v>
      </c>
      <c r="AF62" s="179" t="s">
        <v>399</v>
      </c>
      <c r="AG62" s="146">
        <v>18</v>
      </c>
      <c r="AH62" s="176">
        <v>0</v>
      </c>
      <c r="AI62" s="177">
        <v>0</v>
      </c>
      <c r="AJ62" s="178"/>
      <c r="AK62" s="178">
        <v>0</v>
      </c>
      <c r="AL62" s="178">
        <v>0</v>
      </c>
      <c r="AM62" s="177">
        <v>34.18</v>
      </c>
      <c r="AN62" s="178">
        <f t="shared" ref="AN62:AN69" si="30">AH62+AI62</f>
        <v>0</v>
      </c>
      <c r="AO62" s="179" t="s">
        <v>398</v>
      </c>
      <c r="AP62" s="146">
        <v>19</v>
      </c>
      <c r="AQ62" s="176"/>
      <c r="AR62" s="177"/>
      <c r="AS62" s="178"/>
      <c r="AT62" s="178"/>
      <c r="AU62" s="178"/>
      <c r="AV62" s="177"/>
      <c r="AW62" s="178">
        <f t="shared" ref="AW62:AW69" si="31">AQ62+AR62</f>
        <v>0</v>
      </c>
      <c r="AX62" s="179"/>
      <c r="AY62" s="146"/>
      <c r="AZ62" s="176"/>
      <c r="BA62" s="177"/>
      <c r="BB62" s="178"/>
      <c r="BC62" s="178"/>
      <c r="BD62" s="178"/>
      <c r="BE62" s="177"/>
      <c r="BF62" s="178">
        <f>AZ62+BA62</f>
        <v>0</v>
      </c>
      <c r="BG62" s="179"/>
      <c r="BH62" s="146"/>
      <c r="BI62" s="176"/>
      <c r="BJ62" s="177"/>
      <c r="BK62" s="178"/>
      <c r="BL62" s="178"/>
      <c r="BM62" s="177"/>
      <c r="BN62" s="178">
        <f>BI62+BJ62</f>
        <v>0</v>
      </c>
      <c r="BO62" s="179"/>
      <c r="BP62" s="146"/>
      <c r="BQ62" s="176"/>
      <c r="BR62" s="176"/>
      <c r="BS62" s="178"/>
      <c r="BT62" s="178"/>
      <c r="BU62" s="177"/>
      <c r="BV62" s="178">
        <f>BQ62+BR62</f>
        <v>0</v>
      </c>
      <c r="BW62" s="179"/>
      <c r="BX62" s="146"/>
    </row>
    <row r="63" spans="1:76" x14ac:dyDescent="0.25">
      <c r="A63" s="25" t="s">
        <v>260</v>
      </c>
      <c r="B63" s="25" t="s">
        <v>261</v>
      </c>
      <c r="C63" s="25" t="s">
        <v>262</v>
      </c>
      <c r="D63" s="26" t="s">
        <v>264</v>
      </c>
      <c r="E63" s="26"/>
      <c r="F63" s="102">
        <v>40</v>
      </c>
      <c r="G63" s="176">
        <v>4</v>
      </c>
      <c r="H63" s="177">
        <v>0</v>
      </c>
      <c r="I63" s="177">
        <v>89.36</v>
      </c>
      <c r="J63" s="178"/>
      <c r="K63" s="178"/>
      <c r="L63" s="178"/>
      <c r="M63" s="178">
        <f t="shared" si="29"/>
        <v>4</v>
      </c>
      <c r="N63" s="179" t="s">
        <v>399</v>
      </c>
      <c r="O63" s="146">
        <v>18</v>
      </c>
      <c r="P63" s="176">
        <v>8</v>
      </c>
      <c r="Q63" s="177">
        <v>0</v>
      </c>
      <c r="R63" s="177">
        <v>63</v>
      </c>
      <c r="S63" s="178"/>
      <c r="T63" s="178"/>
      <c r="U63" s="178"/>
      <c r="V63" s="178">
        <f>P63+Q63</f>
        <v>8</v>
      </c>
      <c r="W63" s="179" t="s">
        <v>400</v>
      </c>
      <c r="X63" s="146">
        <v>17</v>
      </c>
      <c r="Y63" s="176">
        <v>0</v>
      </c>
      <c r="Z63" s="177">
        <v>0</v>
      </c>
      <c r="AA63" s="178">
        <v>41.21</v>
      </c>
      <c r="AB63" s="178">
        <v>0</v>
      </c>
      <c r="AC63" s="178">
        <v>0</v>
      </c>
      <c r="AD63" s="177">
        <v>33.479999999999997</v>
      </c>
      <c r="AE63" s="178">
        <f t="shared" ref="AE63:AE70" si="32">Y63+Z63+AB63+AC63</f>
        <v>0</v>
      </c>
      <c r="AF63" s="179" t="s">
        <v>397</v>
      </c>
      <c r="AG63" s="146">
        <v>20</v>
      </c>
      <c r="AH63" s="176">
        <v>0</v>
      </c>
      <c r="AI63" s="177">
        <v>0</v>
      </c>
      <c r="AJ63" s="178"/>
      <c r="AK63" s="178">
        <v>0</v>
      </c>
      <c r="AL63" s="178"/>
      <c r="AM63" s="177">
        <v>53.45</v>
      </c>
      <c r="AN63" s="178">
        <f t="shared" si="30"/>
        <v>0</v>
      </c>
      <c r="AO63" s="179" t="s">
        <v>397</v>
      </c>
      <c r="AP63" s="146">
        <v>20</v>
      </c>
      <c r="AQ63" s="176"/>
      <c r="AR63" s="177"/>
      <c r="AS63" s="178"/>
      <c r="AT63" s="178"/>
      <c r="AU63" s="178"/>
      <c r="AV63" s="177"/>
      <c r="AW63" s="178">
        <f t="shared" si="31"/>
        <v>0</v>
      </c>
      <c r="AX63" s="179"/>
      <c r="AY63" s="146"/>
      <c r="AZ63" s="176"/>
      <c r="BA63" s="177"/>
      <c r="BB63" s="178"/>
      <c r="BC63" s="178"/>
      <c r="BD63" s="178"/>
      <c r="BE63" s="177"/>
      <c r="BF63" s="178">
        <f>AZ63+BA63</f>
        <v>0</v>
      </c>
      <c r="BG63" s="179"/>
      <c r="BH63" s="146"/>
      <c r="BI63" s="176"/>
      <c r="BJ63" s="177"/>
      <c r="BK63" s="178"/>
      <c r="BL63" s="178"/>
      <c r="BM63" s="177"/>
      <c r="BN63" s="178">
        <f>BI63+BJ63</f>
        <v>0</v>
      </c>
      <c r="BO63" s="179"/>
      <c r="BP63" s="146"/>
      <c r="BQ63" s="176"/>
      <c r="BR63" s="176"/>
      <c r="BS63" s="178"/>
      <c r="BT63" s="178"/>
      <c r="BU63" s="177"/>
      <c r="BV63" s="178">
        <f>BQ63+BR63</f>
        <v>0</v>
      </c>
      <c r="BW63" s="179"/>
      <c r="BX63" s="146"/>
    </row>
    <row r="64" spans="1:76" x14ac:dyDescent="0.25">
      <c r="A64" s="25" t="s">
        <v>310</v>
      </c>
      <c r="B64" s="25" t="s">
        <v>311</v>
      </c>
      <c r="C64" s="25" t="s">
        <v>126</v>
      </c>
      <c r="D64" s="26" t="s">
        <v>312</v>
      </c>
      <c r="E64" s="26"/>
      <c r="F64" s="102">
        <f>O64+X64+AG64+AP64+AY64+BH64+BP64+BX64</f>
        <v>34</v>
      </c>
      <c r="G64" s="176">
        <v>4</v>
      </c>
      <c r="H64" s="177">
        <v>0</v>
      </c>
      <c r="I64" s="177">
        <v>101.41</v>
      </c>
      <c r="J64" s="178"/>
      <c r="K64" s="178"/>
      <c r="L64" s="178"/>
      <c r="M64" s="178">
        <f t="shared" si="29"/>
        <v>4</v>
      </c>
      <c r="N64" s="179" t="s">
        <v>401</v>
      </c>
      <c r="O64" s="146">
        <v>16</v>
      </c>
      <c r="P64" s="176"/>
      <c r="Q64" s="177"/>
      <c r="R64" s="177"/>
      <c r="S64" s="178"/>
      <c r="T64" s="178"/>
      <c r="U64" s="178"/>
      <c r="V64" s="178">
        <f t="shared" ref="V64:V69" si="33">P64+Q64</f>
        <v>0</v>
      </c>
      <c r="W64" s="179"/>
      <c r="X64" s="146"/>
      <c r="Y64" s="176">
        <v>12</v>
      </c>
      <c r="Z64" s="177">
        <v>0</v>
      </c>
      <c r="AA64" s="178">
        <v>53.83</v>
      </c>
      <c r="AB64" s="178">
        <v>4</v>
      </c>
      <c r="AC64" s="178">
        <v>0</v>
      </c>
      <c r="AD64" s="177">
        <v>40.840000000000003</v>
      </c>
      <c r="AE64" s="178">
        <f t="shared" si="32"/>
        <v>16</v>
      </c>
      <c r="AF64" s="179"/>
      <c r="AG64" s="146"/>
      <c r="AH64" s="176">
        <v>0</v>
      </c>
      <c r="AI64" s="177">
        <v>0</v>
      </c>
      <c r="AJ64" s="178"/>
      <c r="AK64" s="178">
        <v>12</v>
      </c>
      <c r="AL64" s="178">
        <v>0</v>
      </c>
      <c r="AM64" s="177">
        <v>35.619999999999997</v>
      </c>
      <c r="AN64" s="178">
        <f t="shared" si="30"/>
        <v>0</v>
      </c>
      <c r="AO64" s="179" t="s">
        <v>399</v>
      </c>
      <c r="AP64" s="146">
        <v>18</v>
      </c>
      <c r="AQ64" s="176"/>
      <c r="AR64" s="177"/>
      <c r="AS64" s="178"/>
      <c r="AT64" s="178"/>
      <c r="AU64" s="178"/>
      <c r="AV64" s="177"/>
      <c r="AW64" s="178">
        <f t="shared" si="31"/>
        <v>0</v>
      </c>
      <c r="AX64" s="179"/>
      <c r="AY64" s="146"/>
      <c r="AZ64" s="176"/>
      <c r="BA64" s="177"/>
      <c r="BB64" s="178"/>
      <c r="BC64" s="178"/>
      <c r="BD64" s="178"/>
      <c r="BE64" s="177"/>
      <c r="BF64" s="178">
        <f t="shared" ref="BF64:BF69" si="34">AZ64+BA64</f>
        <v>0</v>
      </c>
      <c r="BG64" s="179"/>
      <c r="BH64" s="146"/>
      <c r="BI64" s="176"/>
      <c r="BJ64" s="177"/>
      <c r="BK64" s="178"/>
      <c r="BL64" s="178"/>
      <c r="BM64" s="177"/>
      <c r="BN64" s="178">
        <f t="shared" ref="BN64:BN69" si="35">BI64+BJ64</f>
        <v>0</v>
      </c>
      <c r="BO64" s="179"/>
      <c r="BP64" s="146"/>
      <c r="BQ64" s="176"/>
      <c r="BR64" s="176"/>
      <c r="BS64" s="178"/>
      <c r="BT64" s="178"/>
      <c r="BU64" s="177"/>
      <c r="BV64" s="178">
        <f t="shared" ref="BV64:BV69" si="36">BQ64+BR64</f>
        <v>0</v>
      </c>
      <c r="BW64" s="179"/>
      <c r="BX64" s="146"/>
    </row>
    <row r="65" spans="1:76" x14ac:dyDescent="0.25">
      <c r="A65" s="25" t="s">
        <v>117</v>
      </c>
      <c r="B65" s="25" t="s">
        <v>293</v>
      </c>
      <c r="C65" s="25" t="s">
        <v>252</v>
      </c>
      <c r="D65" s="26" t="s">
        <v>323</v>
      </c>
      <c r="E65" s="25"/>
      <c r="F65" s="102">
        <f>O65+X65+AG65+AP65+AY65+BH65+BP65+BX65</f>
        <v>0</v>
      </c>
      <c r="G65" s="177"/>
      <c r="H65" s="177"/>
      <c r="I65" s="177"/>
      <c r="J65" s="178"/>
      <c r="K65" s="178"/>
      <c r="L65" s="178"/>
      <c r="M65" s="178">
        <f t="shared" si="29"/>
        <v>0</v>
      </c>
      <c r="N65" s="179"/>
      <c r="O65" s="146"/>
      <c r="P65" s="177"/>
      <c r="Q65" s="177"/>
      <c r="R65" s="177"/>
      <c r="S65" s="178"/>
      <c r="T65" s="178"/>
      <c r="U65" s="178"/>
      <c r="V65" s="178">
        <f t="shared" si="33"/>
        <v>0</v>
      </c>
      <c r="W65" s="179"/>
      <c r="X65" s="146"/>
      <c r="Y65" s="177"/>
      <c r="Z65" s="177"/>
      <c r="AA65" s="178"/>
      <c r="AB65" s="178"/>
      <c r="AC65" s="178"/>
      <c r="AD65" s="177"/>
      <c r="AE65" s="178">
        <f t="shared" si="32"/>
        <v>0</v>
      </c>
      <c r="AF65" s="179"/>
      <c r="AG65" s="146"/>
      <c r="AH65" s="177"/>
      <c r="AI65" s="177"/>
      <c r="AJ65" s="178"/>
      <c r="AK65" s="178"/>
      <c r="AL65" s="178"/>
      <c r="AM65" s="177"/>
      <c r="AN65" s="178">
        <f t="shared" si="30"/>
        <v>0</v>
      </c>
      <c r="AO65" s="179"/>
      <c r="AP65" s="146"/>
      <c r="AQ65" s="177"/>
      <c r="AR65" s="177"/>
      <c r="AS65" s="178"/>
      <c r="AT65" s="178"/>
      <c r="AU65" s="178"/>
      <c r="AV65" s="177"/>
      <c r="AW65" s="178">
        <f t="shared" si="31"/>
        <v>0</v>
      </c>
      <c r="AX65" s="179"/>
      <c r="AY65" s="146"/>
      <c r="AZ65" s="177"/>
      <c r="BA65" s="177"/>
      <c r="BB65" s="178"/>
      <c r="BC65" s="178"/>
      <c r="BD65" s="178"/>
      <c r="BE65" s="177"/>
      <c r="BF65" s="178">
        <f t="shared" si="34"/>
        <v>0</v>
      </c>
      <c r="BG65" s="179"/>
      <c r="BH65" s="146"/>
      <c r="BI65" s="177"/>
      <c r="BJ65" s="177"/>
      <c r="BK65" s="178"/>
      <c r="BL65" s="178"/>
      <c r="BM65" s="177"/>
      <c r="BN65" s="178">
        <f t="shared" si="35"/>
        <v>0</v>
      </c>
      <c r="BO65" s="179"/>
      <c r="BP65" s="146"/>
      <c r="BQ65" s="177"/>
      <c r="BR65" s="177"/>
      <c r="BS65" s="178"/>
      <c r="BT65" s="178"/>
      <c r="BU65" s="177"/>
      <c r="BV65" s="178">
        <f t="shared" si="36"/>
        <v>0</v>
      </c>
      <c r="BW65" s="179"/>
      <c r="BX65" s="146"/>
    </row>
    <row r="66" spans="1:76" x14ac:dyDescent="0.25">
      <c r="A66" s="25" t="s">
        <v>117</v>
      </c>
      <c r="B66" s="25" t="s">
        <v>293</v>
      </c>
      <c r="C66" s="25" t="s">
        <v>252</v>
      </c>
      <c r="D66" s="26" t="s">
        <v>352</v>
      </c>
      <c r="E66" s="25"/>
      <c r="F66" s="102">
        <f>O66+X66+AG66+AP66+AY66+BH66+BP66+BX66</f>
        <v>0</v>
      </c>
      <c r="G66" s="177"/>
      <c r="H66" s="177"/>
      <c r="I66" s="177"/>
      <c r="J66" s="178"/>
      <c r="K66" s="178"/>
      <c r="L66" s="178"/>
      <c r="M66" s="178">
        <f t="shared" si="29"/>
        <v>0</v>
      </c>
      <c r="N66" s="179"/>
      <c r="O66" s="146"/>
      <c r="P66" s="177"/>
      <c r="Q66" s="177"/>
      <c r="R66" s="177"/>
      <c r="S66" s="178"/>
      <c r="T66" s="178"/>
      <c r="U66" s="178"/>
      <c r="V66" s="178">
        <f t="shared" si="33"/>
        <v>0</v>
      </c>
      <c r="W66" s="179"/>
      <c r="X66" s="146"/>
      <c r="Y66" s="177"/>
      <c r="Z66" s="177"/>
      <c r="AA66" s="178"/>
      <c r="AB66" s="178"/>
      <c r="AC66" s="178"/>
      <c r="AD66" s="177"/>
      <c r="AE66" s="178">
        <f t="shared" si="32"/>
        <v>0</v>
      </c>
      <c r="AF66" s="179"/>
      <c r="AG66" s="146"/>
      <c r="AH66" s="177"/>
      <c r="AI66" s="177"/>
      <c r="AJ66" s="178"/>
      <c r="AK66" s="178"/>
      <c r="AL66" s="178"/>
      <c r="AM66" s="177"/>
      <c r="AN66" s="178">
        <f t="shared" si="30"/>
        <v>0</v>
      </c>
      <c r="AO66" s="179"/>
      <c r="AP66" s="146"/>
      <c r="AQ66" s="177"/>
      <c r="AR66" s="177"/>
      <c r="AS66" s="178"/>
      <c r="AT66" s="178"/>
      <c r="AU66" s="178"/>
      <c r="AV66" s="177"/>
      <c r="AW66" s="178">
        <f t="shared" si="31"/>
        <v>0</v>
      </c>
      <c r="AX66" s="179"/>
      <c r="AY66" s="146"/>
      <c r="AZ66" s="177"/>
      <c r="BA66" s="177"/>
      <c r="BB66" s="178"/>
      <c r="BC66" s="178"/>
      <c r="BD66" s="178"/>
      <c r="BE66" s="177"/>
      <c r="BF66" s="178">
        <f t="shared" si="34"/>
        <v>0</v>
      </c>
      <c r="BG66" s="179"/>
      <c r="BH66" s="146"/>
      <c r="BI66" s="177"/>
      <c r="BJ66" s="177"/>
      <c r="BK66" s="178"/>
      <c r="BL66" s="178"/>
      <c r="BM66" s="177"/>
      <c r="BN66" s="178">
        <f t="shared" si="35"/>
        <v>0</v>
      </c>
      <c r="BO66" s="179"/>
      <c r="BP66" s="146"/>
      <c r="BQ66" s="177"/>
      <c r="BR66" s="177"/>
      <c r="BS66" s="178"/>
      <c r="BT66" s="178"/>
      <c r="BU66" s="177"/>
      <c r="BV66" s="178">
        <f t="shared" si="36"/>
        <v>0</v>
      </c>
      <c r="BW66" s="179"/>
      <c r="BX66" s="146"/>
    </row>
    <row r="67" spans="1:76" x14ac:dyDescent="0.25">
      <c r="A67" s="25" t="s">
        <v>313</v>
      </c>
      <c r="B67" s="25" t="s">
        <v>314</v>
      </c>
      <c r="C67" s="26" t="s">
        <v>315</v>
      </c>
      <c r="D67" s="25" t="s">
        <v>367</v>
      </c>
      <c r="E67" s="25"/>
      <c r="F67" s="102">
        <v>37</v>
      </c>
      <c r="G67" s="177">
        <v>4</v>
      </c>
      <c r="H67" s="177">
        <v>0</v>
      </c>
      <c r="I67" s="177">
        <v>98.1</v>
      </c>
      <c r="J67" s="178"/>
      <c r="K67" s="178"/>
      <c r="L67" s="178"/>
      <c r="M67" s="178">
        <f t="shared" si="29"/>
        <v>4</v>
      </c>
      <c r="N67" s="179" t="s">
        <v>400</v>
      </c>
      <c r="O67" s="146">
        <v>17</v>
      </c>
      <c r="P67" s="177">
        <v>0</v>
      </c>
      <c r="Q67" s="177">
        <v>0</v>
      </c>
      <c r="R67" s="177">
        <v>67</v>
      </c>
      <c r="S67" s="178">
        <v>0</v>
      </c>
      <c r="T67" s="178">
        <v>0</v>
      </c>
      <c r="U67" s="178">
        <v>46.41</v>
      </c>
      <c r="V67" s="178">
        <f t="shared" si="33"/>
        <v>0</v>
      </c>
      <c r="W67" s="179" t="s">
        <v>397</v>
      </c>
      <c r="X67" s="146">
        <v>20</v>
      </c>
      <c r="Y67" s="177">
        <v>0</v>
      </c>
      <c r="Z67" s="177">
        <v>3</v>
      </c>
      <c r="AA67" s="178">
        <v>56.38</v>
      </c>
      <c r="AB67" s="178">
        <v>8</v>
      </c>
      <c r="AC67" s="178">
        <v>0</v>
      </c>
      <c r="AD67" s="177">
        <v>33.24</v>
      </c>
      <c r="AE67" s="178">
        <f t="shared" si="32"/>
        <v>11</v>
      </c>
      <c r="AF67" s="179"/>
      <c r="AG67" s="146"/>
      <c r="AH67" s="177">
        <v>8</v>
      </c>
      <c r="AI67" s="177">
        <v>0</v>
      </c>
      <c r="AJ67" s="178"/>
      <c r="AK67" s="178"/>
      <c r="AL67" s="178"/>
      <c r="AM67" s="177"/>
      <c r="AN67" s="178">
        <f t="shared" si="30"/>
        <v>8</v>
      </c>
      <c r="AO67" s="179"/>
      <c r="AP67" s="146">
        <v>17</v>
      </c>
      <c r="AQ67" s="177"/>
      <c r="AR67" s="177"/>
      <c r="AS67" s="178"/>
      <c r="AT67" s="178"/>
      <c r="AU67" s="178"/>
      <c r="AV67" s="177"/>
      <c r="AW67" s="178">
        <f t="shared" si="31"/>
        <v>0</v>
      </c>
      <c r="AX67" s="179"/>
      <c r="AY67" s="146"/>
      <c r="AZ67" s="177"/>
      <c r="BA67" s="177"/>
      <c r="BB67" s="178"/>
      <c r="BC67" s="178"/>
      <c r="BD67" s="178"/>
      <c r="BE67" s="177"/>
      <c r="BF67" s="178">
        <f t="shared" si="34"/>
        <v>0</v>
      </c>
      <c r="BG67" s="179"/>
      <c r="BH67" s="146"/>
      <c r="BI67" s="177"/>
      <c r="BJ67" s="177"/>
      <c r="BK67" s="178"/>
      <c r="BL67" s="178"/>
      <c r="BM67" s="177"/>
      <c r="BN67" s="178">
        <f t="shared" si="35"/>
        <v>0</v>
      </c>
      <c r="BO67" s="179"/>
      <c r="BP67" s="146"/>
      <c r="BQ67" s="177"/>
      <c r="BR67" s="177"/>
      <c r="BS67" s="178"/>
      <c r="BT67" s="178"/>
      <c r="BU67" s="177"/>
      <c r="BV67" s="178">
        <f t="shared" si="36"/>
        <v>0</v>
      </c>
      <c r="BW67" s="179"/>
      <c r="BX67" s="146"/>
    </row>
    <row r="68" spans="1:76" x14ac:dyDescent="0.25">
      <c r="A68" s="25" t="s">
        <v>390</v>
      </c>
      <c r="B68" s="25" t="s">
        <v>314</v>
      </c>
      <c r="C68" s="26" t="s">
        <v>290</v>
      </c>
      <c r="D68" s="25" t="s">
        <v>391</v>
      </c>
      <c r="E68" s="25"/>
      <c r="F68" s="102">
        <f>O68+X68+AG68+AP68+AY68+BH68+BP68+BX68</f>
        <v>0</v>
      </c>
      <c r="G68" s="177"/>
      <c r="H68" s="177"/>
      <c r="I68" s="177"/>
      <c r="J68" s="178"/>
      <c r="K68" s="178"/>
      <c r="L68" s="178"/>
      <c r="M68" s="178">
        <f t="shared" si="29"/>
        <v>0</v>
      </c>
      <c r="N68" s="179"/>
      <c r="O68" s="146"/>
      <c r="P68" s="177"/>
      <c r="Q68" s="177"/>
      <c r="R68" s="177"/>
      <c r="S68" s="178"/>
      <c r="T68" s="178"/>
      <c r="U68" s="178"/>
      <c r="V68" s="178">
        <f t="shared" si="33"/>
        <v>0</v>
      </c>
      <c r="W68" s="179"/>
      <c r="X68" s="146"/>
      <c r="Y68" s="177"/>
      <c r="Z68" s="177"/>
      <c r="AA68" s="178"/>
      <c r="AB68" s="178"/>
      <c r="AC68" s="178"/>
      <c r="AD68" s="177"/>
      <c r="AE68" s="178">
        <f t="shared" si="32"/>
        <v>0</v>
      </c>
      <c r="AF68" s="179"/>
      <c r="AG68" s="146"/>
      <c r="AH68" s="177"/>
      <c r="AI68" s="177"/>
      <c r="AJ68" s="178"/>
      <c r="AK68" s="178"/>
      <c r="AL68" s="178"/>
      <c r="AM68" s="177"/>
      <c r="AN68" s="178">
        <f t="shared" si="30"/>
        <v>0</v>
      </c>
      <c r="AO68" s="179"/>
      <c r="AP68" s="146"/>
      <c r="AQ68" s="177"/>
      <c r="AR68" s="177"/>
      <c r="AS68" s="178"/>
      <c r="AT68" s="178"/>
      <c r="AU68" s="178"/>
      <c r="AV68" s="177"/>
      <c r="AW68" s="178">
        <f t="shared" si="31"/>
        <v>0</v>
      </c>
      <c r="AX68" s="179"/>
      <c r="AY68" s="146"/>
      <c r="AZ68" s="177"/>
      <c r="BA68" s="177"/>
      <c r="BB68" s="178"/>
      <c r="BC68" s="178"/>
      <c r="BD68" s="178"/>
      <c r="BE68" s="177"/>
      <c r="BF68" s="178">
        <f t="shared" si="34"/>
        <v>0</v>
      </c>
      <c r="BG68" s="179"/>
      <c r="BH68" s="146"/>
      <c r="BI68" s="177"/>
      <c r="BJ68" s="177"/>
      <c r="BK68" s="178"/>
      <c r="BL68" s="178"/>
      <c r="BM68" s="177"/>
      <c r="BN68" s="178">
        <f t="shared" si="35"/>
        <v>0</v>
      </c>
      <c r="BO68" s="179"/>
      <c r="BP68" s="146"/>
      <c r="BQ68" s="177"/>
      <c r="BR68" s="177"/>
      <c r="BS68" s="178"/>
      <c r="BT68" s="178"/>
      <c r="BU68" s="177"/>
      <c r="BV68" s="178">
        <f t="shared" si="36"/>
        <v>0</v>
      </c>
      <c r="BW68" s="179"/>
      <c r="BX68" s="146"/>
    </row>
    <row r="69" spans="1:76" x14ac:dyDescent="0.25">
      <c r="A69" s="25" t="s">
        <v>368</v>
      </c>
      <c r="B69" s="25" t="s">
        <v>369</v>
      </c>
      <c r="C69" s="26" t="s">
        <v>290</v>
      </c>
      <c r="D69" s="25" t="s">
        <v>370</v>
      </c>
      <c r="E69" s="28"/>
      <c r="F69" s="103">
        <v>38</v>
      </c>
      <c r="G69" s="181">
        <v>0</v>
      </c>
      <c r="H69" s="181">
        <v>0</v>
      </c>
      <c r="I69" s="181">
        <v>108.56</v>
      </c>
      <c r="J69" s="182">
        <v>4</v>
      </c>
      <c r="K69" s="182">
        <v>0</v>
      </c>
      <c r="L69" s="182">
        <v>43.04</v>
      </c>
      <c r="M69" s="182">
        <f>J69+K69</f>
        <v>4</v>
      </c>
      <c r="N69" s="194" t="s">
        <v>398</v>
      </c>
      <c r="O69" s="146">
        <v>19</v>
      </c>
      <c r="P69" s="181">
        <v>0</v>
      </c>
      <c r="Q69" s="181">
        <v>0</v>
      </c>
      <c r="R69" s="181">
        <v>68</v>
      </c>
      <c r="S69" s="182">
        <v>8</v>
      </c>
      <c r="T69" s="182">
        <v>0</v>
      </c>
      <c r="U69" s="182">
        <v>54.88</v>
      </c>
      <c r="V69" s="182">
        <f t="shared" si="33"/>
        <v>0</v>
      </c>
      <c r="W69" s="194" t="s">
        <v>398</v>
      </c>
      <c r="X69" s="146">
        <v>19</v>
      </c>
      <c r="Y69" s="181">
        <v>0</v>
      </c>
      <c r="Z69" s="181">
        <v>0</v>
      </c>
      <c r="AA69" s="182">
        <v>47.18</v>
      </c>
      <c r="AB69" s="182">
        <v>0</v>
      </c>
      <c r="AC69" s="182">
        <v>0</v>
      </c>
      <c r="AD69" s="181">
        <v>33.58</v>
      </c>
      <c r="AE69" s="178">
        <f t="shared" si="32"/>
        <v>0</v>
      </c>
      <c r="AF69" s="194" t="s">
        <v>398</v>
      </c>
      <c r="AG69" s="146">
        <v>19</v>
      </c>
      <c r="AH69" s="181"/>
      <c r="AI69" s="181"/>
      <c r="AJ69" s="182"/>
      <c r="AK69" s="182"/>
      <c r="AL69" s="182"/>
      <c r="AM69" s="181"/>
      <c r="AN69" s="182">
        <f t="shared" si="30"/>
        <v>0</v>
      </c>
      <c r="AO69" s="194"/>
      <c r="AP69" s="146"/>
      <c r="AQ69" s="181"/>
      <c r="AR69" s="181"/>
      <c r="AS69" s="182"/>
      <c r="AT69" s="182"/>
      <c r="AU69" s="182"/>
      <c r="AV69" s="181"/>
      <c r="AW69" s="182">
        <f t="shared" si="31"/>
        <v>0</v>
      </c>
      <c r="AX69" s="194"/>
      <c r="AY69" s="146"/>
      <c r="AZ69" s="181"/>
      <c r="BA69" s="181"/>
      <c r="BB69" s="182"/>
      <c r="BC69" s="182"/>
      <c r="BD69" s="182"/>
      <c r="BE69" s="181"/>
      <c r="BF69" s="182">
        <f t="shared" si="34"/>
        <v>0</v>
      </c>
      <c r="BG69" s="194"/>
      <c r="BH69" s="146"/>
      <c r="BI69" s="181"/>
      <c r="BJ69" s="181"/>
      <c r="BK69" s="182"/>
      <c r="BL69" s="182"/>
      <c r="BM69" s="181"/>
      <c r="BN69" s="182">
        <f t="shared" si="35"/>
        <v>0</v>
      </c>
      <c r="BO69" s="194"/>
      <c r="BP69" s="146"/>
      <c r="BQ69" s="181"/>
      <c r="BR69" s="181"/>
      <c r="BS69" s="182"/>
      <c r="BT69" s="182"/>
      <c r="BU69" s="181"/>
      <c r="BV69" s="182">
        <f t="shared" si="36"/>
        <v>0</v>
      </c>
      <c r="BW69" s="194"/>
      <c r="BX69" s="146"/>
    </row>
    <row r="70" spans="1:76" x14ac:dyDescent="0.25">
      <c r="A70" s="25" t="s">
        <v>256</v>
      </c>
      <c r="B70" s="25" t="s">
        <v>339</v>
      </c>
      <c r="C70" s="26" t="s">
        <v>340</v>
      </c>
      <c r="D70" s="28" t="s">
        <v>341</v>
      </c>
      <c r="E70" s="29"/>
      <c r="F70" s="103">
        <f>O70+X70+AG70+AP70+AY70+BH70+BP70+BX70</f>
        <v>0</v>
      </c>
      <c r="G70" s="180"/>
      <c r="H70" s="181"/>
      <c r="I70" s="181"/>
      <c r="J70" s="181"/>
      <c r="K70" s="181"/>
      <c r="L70" s="181"/>
      <c r="M70" s="181">
        <f>J70+K70</f>
        <v>0</v>
      </c>
      <c r="N70" s="182"/>
      <c r="O70" s="146"/>
      <c r="P70" s="180"/>
      <c r="Q70" s="181"/>
      <c r="R70" s="181"/>
      <c r="S70" s="181"/>
      <c r="T70" s="181"/>
      <c r="U70" s="181"/>
      <c r="V70" s="181">
        <f>S70+T70</f>
        <v>0</v>
      </c>
      <c r="W70" s="182"/>
      <c r="X70" s="146"/>
      <c r="Y70" s="181"/>
      <c r="Z70" s="181"/>
      <c r="AA70" s="181"/>
      <c r="AB70" s="181"/>
      <c r="AC70" s="181"/>
      <c r="AD70" s="181"/>
      <c r="AE70" s="182">
        <f t="shared" si="32"/>
        <v>0</v>
      </c>
      <c r="AF70" s="182"/>
      <c r="AG70" s="146"/>
      <c r="AH70" s="181"/>
      <c r="AI70" s="181"/>
      <c r="AJ70" s="181"/>
      <c r="AK70" s="181"/>
      <c r="AL70" s="181"/>
      <c r="AM70" s="181"/>
      <c r="AN70" s="181">
        <f>AK70+AL70</f>
        <v>0</v>
      </c>
      <c r="AO70" s="182"/>
      <c r="AP70" s="146"/>
      <c r="AQ70" s="181"/>
      <c r="AR70" s="181"/>
      <c r="AS70" s="181"/>
      <c r="AT70" s="181"/>
      <c r="AU70" s="181"/>
      <c r="AV70" s="181"/>
      <c r="AW70" s="181">
        <f>AT70+AU70</f>
        <v>0</v>
      </c>
      <c r="AX70" s="182"/>
      <c r="AY70" s="146"/>
      <c r="AZ70" s="181"/>
      <c r="BA70" s="181"/>
      <c r="BB70" s="181"/>
      <c r="BC70" s="181"/>
      <c r="BD70" s="181"/>
      <c r="BE70" s="181"/>
      <c r="BF70" s="181">
        <f>BC70+BD70</f>
        <v>0</v>
      </c>
      <c r="BG70" s="182"/>
      <c r="BH70" s="146"/>
      <c r="BI70" s="181"/>
      <c r="BJ70" s="181"/>
      <c r="BK70" s="181"/>
      <c r="BL70" s="181"/>
      <c r="BM70" s="181"/>
      <c r="BN70" s="181">
        <f>BK70+BL70</f>
        <v>0</v>
      </c>
      <c r="BO70" s="182"/>
      <c r="BP70" s="146"/>
      <c r="BQ70" s="181"/>
      <c r="BR70" s="181"/>
      <c r="BS70" s="181"/>
      <c r="BT70" s="181"/>
      <c r="BU70" s="181"/>
      <c r="BV70" s="181">
        <f>BS70+BT70</f>
        <v>0</v>
      </c>
      <c r="BW70" s="182"/>
      <c r="BX70" s="146"/>
    </row>
    <row r="71" spans="1:76" x14ac:dyDescent="0.25">
      <c r="A71" s="25" t="s">
        <v>421</v>
      </c>
      <c r="B71" s="25" t="s">
        <v>420</v>
      </c>
      <c r="C71" s="25" t="s">
        <v>422</v>
      </c>
      <c r="D71" s="25" t="s">
        <v>423</v>
      </c>
      <c r="E71" s="26"/>
      <c r="F71" s="102">
        <f>O71+X71+AG71+AP71+AY71+BH71+BP71+BX71</f>
        <v>0</v>
      </c>
      <c r="G71" s="176"/>
      <c r="H71" s="177"/>
      <c r="I71" s="177"/>
      <c r="J71" s="177"/>
      <c r="K71" s="177"/>
      <c r="L71" s="177"/>
      <c r="M71" s="177"/>
      <c r="N71" s="178"/>
      <c r="O71" s="139"/>
      <c r="P71" s="176"/>
      <c r="Q71" s="177"/>
      <c r="R71" s="177"/>
      <c r="S71" s="177"/>
      <c r="T71" s="177"/>
      <c r="U71" s="177"/>
      <c r="V71" s="177"/>
      <c r="W71" s="177"/>
      <c r="X71" s="139"/>
      <c r="Y71" s="177"/>
      <c r="Z71" s="177"/>
      <c r="AA71" s="177"/>
      <c r="AB71" s="177"/>
      <c r="AC71" s="177"/>
      <c r="AD71" s="177"/>
      <c r="AE71" s="177"/>
      <c r="AF71" s="177"/>
      <c r="AG71" s="139"/>
      <c r="AH71" s="177"/>
      <c r="AI71" s="177"/>
      <c r="AJ71" s="177"/>
      <c r="AK71" s="177"/>
      <c r="AL71" s="177"/>
      <c r="AM71" s="177"/>
      <c r="AN71" s="177"/>
      <c r="AO71" s="177"/>
      <c r="AP71" s="139"/>
      <c r="AQ71" s="177"/>
      <c r="AR71" s="177"/>
      <c r="AS71" s="177"/>
      <c r="AT71" s="177"/>
      <c r="AU71" s="177"/>
      <c r="AV71" s="177"/>
      <c r="AW71" s="177"/>
      <c r="AX71" s="177"/>
      <c r="AY71" s="139"/>
      <c r="AZ71" s="177"/>
      <c r="BA71" s="177"/>
      <c r="BB71" s="177"/>
      <c r="BC71" s="177"/>
      <c r="BD71" s="177"/>
      <c r="BE71" s="177"/>
      <c r="BF71" s="177"/>
      <c r="BG71" s="177"/>
      <c r="BH71" s="139"/>
      <c r="BI71" s="177"/>
      <c r="BJ71" s="177"/>
      <c r="BK71" s="177"/>
      <c r="BL71" s="177"/>
      <c r="BM71" s="177"/>
      <c r="BN71" s="177"/>
      <c r="BO71" s="177"/>
      <c r="BP71" s="139"/>
      <c r="BQ71" s="177"/>
      <c r="BR71" s="177"/>
      <c r="BS71" s="177"/>
      <c r="BT71" s="177"/>
      <c r="BU71" s="177"/>
      <c r="BV71" s="177"/>
      <c r="BW71" s="177"/>
      <c r="BX71" s="139"/>
    </row>
    <row r="72" spans="1:76" x14ac:dyDescent="0.25">
      <c r="A72" s="35"/>
      <c r="B72" s="35"/>
      <c r="C72" s="35"/>
      <c r="D72" s="35"/>
      <c r="E72" s="35"/>
    </row>
    <row r="73" spans="1:76" ht="16.5" thickBot="1" x14ac:dyDescent="0.3"/>
    <row r="74" spans="1:76" s="17" customFormat="1" ht="63" x14ac:dyDescent="0.25">
      <c r="A74" s="218" t="s">
        <v>19</v>
      </c>
      <c r="B74" s="219"/>
      <c r="C74" s="219"/>
      <c r="D74" s="219"/>
      <c r="E74" s="219"/>
      <c r="F74" s="143" t="s">
        <v>4</v>
      </c>
      <c r="G74" s="164" t="s">
        <v>5</v>
      </c>
      <c r="H74" s="165" t="s">
        <v>6</v>
      </c>
      <c r="I74" s="165" t="s">
        <v>7</v>
      </c>
      <c r="J74" s="152" t="s">
        <v>415</v>
      </c>
      <c r="K74" s="165" t="s">
        <v>6</v>
      </c>
      <c r="L74" s="165" t="s">
        <v>7</v>
      </c>
      <c r="M74" s="152" t="s">
        <v>8</v>
      </c>
      <c r="N74" s="145" t="s">
        <v>366</v>
      </c>
      <c r="O74" s="12" t="s">
        <v>9</v>
      </c>
      <c r="P74" s="164" t="s">
        <v>5</v>
      </c>
      <c r="Q74" s="165" t="s">
        <v>6</v>
      </c>
      <c r="R74" s="165" t="s">
        <v>7</v>
      </c>
      <c r="S74" s="152" t="s">
        <v>415</v>
      </c>
      <c r="T74" s="165" t="s">
        <v>6</v>
      </c>
      <c r="U74" s="165" t="s">
        <v>7</v>
      </c>
      <c r="V74" s="152" t="s">
        <v>8</v>
      </c>
      <c r="W74" s="145" t="s">
        <v>366</v>
      </c>
      <c r="X74" s="12" t="s">
        <v>9</v>
      </c>
      <c r="Y74" s="169" t="s">
        <v>396</v>
      </c>
      <c r="Z74" s="165" t="s">
        <v>6</v>
      </c>
      <c r="AA74" s="152" t="s">
        <v>7</v>
      </c>
      <c r="AB74" s="152" t="s">
        <v>415</v>
      </c>
      <c r="AC74" s="165" t="s">
        <v>6</v>
      </c>
      <c r="AD74" s="165" t="s">
        <v>7</v>
      </c>
      <c r="AE74" s="152" t="s">
        <v>8</v>
      </c>
      <c r="AF74" s="145" t="s">
        <v>366</v>
      </c>
      <c r="AG74" s="12" t="s">
        <v>9</v>
      </c>
      <c r="AH74" s="164" t="s">
        <v>5</v>
      </c>
      <c r="AI74" s="165" t="s">
        <v>6</v>
      </c>
      <c r="AJ74" s="152" t="s">
        <v>7</v>
      </c>
      <c r="AK74" s="152" t="s">
        <v>415</v>
      </c>
      <c r="AL74" s="165" t="s">
        <v>6</v>
      </c>
      <c r="AM74" s="165" t="s">
        <v>7</v>
      </c>
      <c r="AN74" s="152" t="s">
        <v>8</v>
      </c>
      <c r="AO74" s="145" t="s">
        <v>366</v>
      </c>
      <c r="AP74" s="12" t="s">
        <v>9</v>
      </c>
      <c r="AQ74" s="164" t="s">
        <v>5</v>
      </c>
      <c r="AR74" s="165" t="s">
        <v>6</v>
      </c>
      <c r="AS74" s="152" t="s">
        <v>7</v>
      </c>
      <c r="AT74" s="152" t="s">
        <v>415</v>
      </c>
      <c r="AU74" s="165" t="s">
        <v>6</v>
      </c>
      <c r="AV74" s="165" t="s">
        <v>7</v>
      </c>
      <c r="AW74" s="152" t="s">
        <v>8</v>
      </c>
      <c r="AX74" s="145" t="s">
        <v>366</v>
      </c>
      <c r="AY74" s="12" t="s">
        <v>9</v>
      </c>
      <c r="AZ74" s="164" t="s">
        <v>5</v>
      </c>
      <c r="BA74" s="165" t="s">
        <v>6</v>
      </c>
      <c r="BB74" s="152" t="s">
        <v>7</v>
      </c>
      <c r="BC74" s="152" t="s">
        <v>415</v>
      </c>
      <c r="BD74" s="165" t="s">
        <v>6</v>
      </c>
      <c r="BE74" s="165" t="s">
        <v>7</v>
      </c>
      <c r="BF74" s="152" t="s">
        <v>8</v>
      </c>
      <c r="BG74" s="145" t="s">
        <v>366</v>
      </c>
      <c r="BH74" s="12" t="s">
        <v>9</v>
      </c>
      <c r="BI74" s="164" t="s">
        <v>5</v>
      </c>
      <c r="BJ74" s="165" t="s">
        <v>6</v>
      </c>
      <c r="BK74" s="152" t="s">
        <v>415</v>
      </c>
      <c r="BL74" s="165" t="s">
        <v>6</v>
      </c>
      <c r="BM74" s="165" t="s">
        <v>7</v>
      </c>
      <c r="BN74" s="152" t="s">
        <v>8</v>
      </c>
      <c r="BO74" s="145" t="s">
        <v>366</v>
      </c>
      <c r="BP74" s="12" t="s">
        <v>9</v>
      </c>
      <c r="BQ74" s="164" t="s">
        <v>5</v>
      </c>
      <c r="BR74" s="165" t="s">
        <v>6</v>
      </c>
      <c r="BS74" s="152" t="s">
        <v>415</v>
      </c>
      <c r="BT74" s="165" t="s">
        <v>6</v>
      </c>
      <c r="BU74" s="165" t="s">
        <v>10</v>
      </c>
      <c r="BV74" s="152" t="s">
        <v>8</v>
      </c>
      <c r="BW74" s="145" t="s">
        <v>366</v>
      </c>
      <c r="BX74" s="12" t="s">
        <v>9</v>
      </c>
    </row>
    <row r="75" spans="1:76" x14ac:dyDescent="0.25">
      <c r="A75" s="18" t="s">
        <v>11</v>
      </c>
      <c r="B75" s="18" t="s">
        <v>12</v>
      </c>
      <c r="C75" s="19" t="s">
        <v>13</v>
      </c>
      <c r="D75" s="19" t="s">
        <v>14</v>
      </c>
      <c r="E75" s="19" t="s">
        <v>61</v>
      </c>
      <c r="F75" s="45"/>
      <c r="G75" s="171"/>
      <c r="H75" s="172"/>
      <c r="I75" s="172"/>
      <c r="J75" s="173"/>
      <c r="K75" s="173"/>
      <c r="L75" s="173"/>
      <c r="M75" s="173"/>
      <c r="N75" s="174"/>
      <c r="O75" s="175"/>
      <c r="P75" s="171"/>
      <c r="Q75" s="172"/>
      <c r="R75" s="172"/>
      <c r="S75" s="173"/>
      <c r="T75" s="173"/>
      <c r="U75" s="173"/>
      <c r="V75" s="173"/>
      <c r="W75" s="174"/>
      <c r="X75" s="175"/>
      <c r="Y75" s="171"/>
      <c r="Z75" s="172"/>
      <c r="AA75" s="173"/>
      <c r="AB75" s="173"/>
      <c r="AC75" s="173"/>
      <c r="AD75" s="172"/>
      <c r="AE75" s="173"/>
      <c r="AF75" s="174"/>
      <c r="AG75" s="175"/>
      <c r="AH75" s="171"/>
      <c r="AI75" s="172"/>
      <c r="AJ75" s="173"/>
      <c r="AK75" s="173"/>
      <c r="AL75" s="173"/>
      <c r="AM75" s="172"/>
      <c r="AN75" s="173"/>
      <c r="AO75" s="174"/>
      <c r="AP75" s="175"/>
      <c r="AQ75" s="171"/>
      <c r="AR75" s="172"/>
      <c r="AS75" s="173"/>
      <c r="AT75" s="173"/>
      <c r="AU75" s="173"/>
      <c r="AV75" s="172"/>
      <c r="AW75" s="173"/>
      <c r="AX75" s="174"/>
      <c r="AY75" s="175"/>
      <c r="AZ75" s="171"/>
      <c r="BA75" s="172"/>
      <c r="BB75" s="173"/>
      <c r="BC75" s="173"/>
      <c r="BD75" s="173"/>
      <c r="BE75" s="172"/>
      <c r="BF75" s="173"/>
      <c r="BG75" s="174"/>
      <c r="BH75" s="175"/>
      <c r="BI75" s="171"/>
      <c r="BJ75" s="172"/>
      <c r="BK75" s="173"/>
      <c r="BL75" s="173"/>
      <c r="BM75" s="172"/>
      <c r="BN75" s="173"/>
      <c r="BO75" s="174"/>
      <c r="BP75" s="175"/>
      <c r="BQ75" s="171"/>
      <c r="BR75" s="171"/>
      <c r="BS75" s="173"/>
      <c r="BT75" s="173"/>
      <c r="BU75" s="172"/>
      <c r="BV75" s="173"/>
      <c r="BW75" s="174"/>
      <c r="BX75" s="175"/>
    </row>
    <row r="76" spans="1:76" x14ac:dyDescent="0.25">
      <c r="A76" s="25" t="s">
        <v>128</v>
      </c>
      <c r="B76" s="25" t="s">
        <v>129</v>
      </c>
      <c r="C76" s="26" t="s">
        <v>130</v>
      </c>
      <c r="D76" s="25" t="s">
        <v>132</v>
      </c>
      <c r="E76" s="26"/>
      <c r="F76" s="102">
        <f t="shared" ref="F76:F89" si="37">O76+X76+AG76+AP76+AY76+BH76+BP76+BX76</f>
        <v>0</v>
      </c>
      <c r="G76" s="176"/>
      <c r="H76" s="177"/>
      <c r="I76" s="177"/>
      <c r="J76" s="178"/>
      <c r="K76" s="178"/>
      <c r="L76" s="178"/>
      <c r="M76" s="178">
        <f t="shared" ref="M76:M95" si="38">J76+K76</f>
        <v>0</v>
      </c>
      <c r="N76" s="179"/>
      <c r="O76" s="139"/>
      <c r="P76" s="176"/>
      <c r="Q76" s="177"/>
      <c r="R76" s="177"/>
      <c r="S76" s="178"/>
      <c r="T76" s="178"/>
      <c r="U76" s="178"/>
      <c r="V76" s="178">
        <f t="shared" ref="V76:V96" si="39">P76+Q76</f>
        <v>0</v>
      </c>
      <c r="W76" s="179"/>
      <c r="X76" s="139"/>
      <c r="Y76" s="176">
        <v>51</v>
      </c>
      <c r="Z76" s="177">
        <v>0</v>
      </c>
      <c r="AA76" s="178">
        <v>96.17</v>
      </c>
      <c r="AB76" s="178">
        <v>4</v>
      </c>
      <c r="AC76" s="178">
        <v>0</v>
      </c>
      <c r="AD76" s="177">
        <v>37.69</v>
      </c>
      <c r="AE76" s="178">
        <f>Y76+Z76+AB76+AC76</f>
        <v>55</v>
      </c>
      <c r="AF76" s="179"/>
      <c r="AG76" s="139"/>
      <c r="AH76" s="176"/>
      <c r="AI76" s="177"/>
      <c r="AJ76" s="178"/>
      <c r="AK76" s="178"/>
      <c r="AL76" s="178"/>
      <c r="AM76" s="177"/>
      <c r="AN76" s="178">
        <f t="shared" ref="AN76:AN98" si="40">AH76+AI76</f>
        <v>0</v>
      </c>
      <c r="AO76" s="179"/>
      <c r="AP76" s="139"/>
      <c r="AQ76" s="176"/>
      <c r="AR76" s="177"/>
      <c r="AS76" s="178"/>
      <c r="AT76" s="178"/>
      <c r="AU76" s="178"/>
      <c r="AV76" s="177"/>
      <c r="AW76" s="178">
        <f t="shared" ref="AW76:AW98" si="41">AQ76+AR76</f>
        <v>0</v>
      </c>
      <c r="AX76" s="179"/>
      <c r="AY76" s="139"/>
      <c r="AZ76" s="176"/>
      <c r="BA76" s="177"/>
      <c r="BB76" s="178"/>
      <c r="BC76" s="178"/>
      <c r="BD76" s="178"/>
      <c r="BE76" s="177"/>
      <c r="BF76" s="178">
        <f t="shared" ref="BF76:BF98" si="42">AZ76+BA76</f>
        <v>0</v>
      </c>
      <c r="BG76" s="179"/>
      <c r="BH76" s="139"/>
      <c r="BI76" s="176"/>
      <c r="BJ76" s="177"/>
      <c r="BK76" s="178"/>
      <c r="BL76" s="178"/>
      <c r="BM76" s="177"/>
      <c r="BN76" s="178">
        <f t="shared" ref="BN76:BN100" si="43">BI76+BJ76</f>
        <v>0</v>
      </c>
      <c r="BO76" s="179"/>
      <c r="BP76" s="139"/>
      <c r="BQ76" s="176"/>
      <c r="BR76" s="176"/>
      <c r="BS76" s="178"/>
      <c r="BT76" s="178"/>
      <c r="BU76" s="177"/>
      <c r="BV76" s="178">
        <f t="shared" ref="BV76:BV94" si="44">BQ76+BR76</f>
        <v>0</v>
      </c>
      <c r="BW76" s="179"/>
      <c r="BX76" s="139"/>
    </row>
    <row r="77" spans="1:76" x14ac:dyDescent="0.25">
      <c r="A77" s="25" t="s">
        <v>128</v>
      </c>
      <c r="B77" s="25" t="s">
        <v>129</v>
      </c>
      <c r="C77" s="26" t="s">
        <v>130</v>
      </c>
      <c r="D77" s="26" t="s">
        <v>133</v>
      </c>
      <c r="E77" s="26"/>
      <c r="F77" s="102">
        <f t="shared" si="37"/>
        <v>17</v>
      </c>
      <c r="G77" s="176"/>
      <c r="H77" s="177"/>
      <c r="I77" s="177"/>
      <c r="J77" s="178"/>
      <c r="K77" s="178"/>
      <c r="L77" s="178"/>
      <c r="M77" s="178">
        <f t="shared" si="38"/>
        <v>0</v>
      </c>
      <c r="N77" s="179"/>
      <c r="O77" s="139"/>
      <c r="P77" s="176"/>
      <c r="Q77" s="177"/>
      <c r="R77" s="177"/>
      <c r="S77" s="178"/>
      <c r="T77" s="178"/>
      <c r="U77" s="178"/>
      <c r="V77" s="178">
        <f t="shared" si="39"/>
        <v>0</v>
      </c>
      <c r="W77" s="179"/>
      <c r="X77" s="139"/>
      <c r="Y77" s="176">
        <v>4</v>
      </c>
      <c r="Z77" s="177">
        <v>0</v>
      </c>
      <c r="AA77" s="178">
        <v>47.71</v>
      </c>
      <c r="AB77" s="178">
        <v>0</v>
      </c>
      <c r="AC77" s="178">
        <v>0</v>
      </c>
      <c r="AD77" s="177">
        <v>40.04</v>
      </c>
      <c r="AE77" s="178">
        <f t="shared" ref="AE77:AE98" si="45">Y77+Z77+AB77+AC77</f>
        <v>4</v>
      </c>
      <c r="AF77" s="179" t="s">
        <v>400</v>
      </c>
      <c r="AG77" s="139">
        <v>17</v>
      </c>
      <c r="AH77" s="176"/>
      <c r="AI77" s="177"/>
      <c r="AJ77" s="178"/>
      <c r="AK77" s="178"/>
      <c r="AL77" s="178"/>
      <c r="AM77" s="177"/>
      <c r="AN77" s="178">
        <f t="shared" si="40"/>
        <v>0</v>
      </c>
      <c r="AO77" s="179"/>
      <c r="AP77" s="139"/>
      <c r="AQ77" s="176"/>
      <c r="AR77" s="177"/>
      <c r="AS77" s="178"/>
      <c r="AT77" s="178"/>
      <c r="AU77" s="178"/>
      <c r="AV77" s="177"/>
      <c r="AW77" s="178">
        <f t="shared" si="41"/>
        <v>0</v>
      </c>
      <c r="AX77" s="179"/>
      <c r="AY77" s="139"/>
      <c r="AZ77" s="176"/>
      <c r="BA77" s="177"/>
      <c r="BB77" s="178"/>
      <c r="BC77" s="178"/>
      <c r="BD77" s="178"/>
      <c r="BE77" s="177"/>
      <c r="BF77" s="178">
        <f t="shared" si="42"/>
        <v>0</v>
      </c>
      <c r="BG77" s="179"/>
      <c r="BH77" s="139"/>
      <c r="BI77" s="176"/>
      <c r="BJ77" s="177"/>
      <c r="BK77" s="178"/>
      <c r="BL77" s="178"/>
      <c r="BM77" s="177"/>
      <c r="BN77" s="178">
        <f t="shared" si="43"/>
        <v>0</v>
      </c>
      <c r="BO77" s="179"/>
      <c r="BP77" s="139"/>
      <c r="BQ77" s="176"/>
      <c r="BR77" s="176"/>
      <c r="BS77" s="178"/>
      <c r="BT77" s="178"/>
      <c r="BU77" s="177"/>
      <c r="BV77" s="178">
        <f t="shared" si="44"/>
        <v>0</v>
      </c>
      <c r="BW77" s="179"/>
      <c r="BX77" s="139"/>
    </row>
    <row r="78" spans="1:76" x14ac:dyDescent="0.25">
      <c r="A78" s="25" t="s">
        <v>138</v>
      </c>
      <c r="B78" s="25" t="s">
        <v>139</v>
      </c>
      <c r="C78" s="26" t="s">
        <v>140</v>
      </c>
      <c r="D78" s="25" t="s">
        <v>141</v>
      </c>
      <c r="E78" s="26"/>
      <c r="F78" s="102">
        <f t="shared" si="37"/>
        <v>0</v>
      </c>
      <c r="G78" s="176"/>
      <c r="H78" s="177"/>
      <c r="I78" s="177"/>
      <c r="J78" s="178"/>
      <c r="K78" s="178"/>
      <c r="L78" s="178"/>
      <c r="M78" s="178">
        <f t="shared" si="38"/>
        <v>0</v>
      </c>
      <c r="N78" s="179"/>
      <c r="O78" s="139"/>
      <c r="P78" s="176" t="s">
        <v>402</v>
      </c>
      <c r="Q78" s="177"/>
      <c r="R78" s="177"/>
      <c r="S78" s="178"/>
      <c r="T78" s="178"/>
      <c r="U78" s="178"/>
      <c r="V78" s="178"/>
      <c r="W78" s="179"/>
      <c r="X78" s="139"/>
      <c r="Y78" s="176"/>
      <c r="Z78" s="177"/>
      <c r="AA78" s="178"/>
      <c r="AB78" s="178"/>
      <c r="AC78" s="178"/>
      <c r="AD78" s="177"/>
      <c r="AE78" s="178">
        <f t="shared" si="45"/>
        <v>0</v>
      </c>
      <c r="AF78" s="179"/>
      <c r="AG78" s="139"/>
      <c r="AH78" s="176">
        <v>16</v>
      </c>
      <c r="AI78" s="177">
        <v>21</v>
      </c>
      <c r="AJ78" s="178">
        <v>135.77000000000001</v>
      </c>
      <c r="AK78" s="178"/>
      <c r="AL78" s="178"/>
      <c r="AM78" s="177"/>
      <c r="AN78" s="178">
        <f t="shared" si="40"/>
        <v>37</v>
      </c>
      <c r="AO78" s="179"/>
      <c r="AP78" s="139"/>
      <c r="AQ78" s="176"/>
      <c r="AR78" s="177"/>
      <c r="AS78" s="178"/>
      <c r="AT78" s="178"/>
      <c r="AU78" s="178"/>
      <c r="AV78" s="177"/>
      <c r="AW78" s="178">
        <f t="shared" si="41"/>
        <v>0</v>
      </c>
      <c r="AX78" s="179"/>
      <c r="AY78" s="139"/>
      <c r="AZ78" s="176"/>
      <c r="BA78" s="177"/>
      <c r="BB78" s="178"/>
      <c r="BC78" s="178"/>
      <c r="BD78" s="178"/>
      <c r="BE78" s="177"/>
      <c r="BF78" s="178">
        <f t="shared" si="42"/>
        <v>0</v>
      </c>
      <c r="BG78" s="179"/>
      <c r="BH78" s="139"/>
      <c r="BI78" s="176"/>
      <c r="BJ78" s="177"/>
      <c r="BK78" s="178"/>
      <c r="BL78" s="178"/>
      <c r="BM78" s="177"/>
      <c r="BN78" s="178">
        <f t="shared" si="43"/>
        <v>0</v>
      </c>
      <c r="BO78" s="179"/>
      <c r="BP78" s="139"/>
      <c r="BQ78" s="176"/>
      <c r="BR78" s="176"/>
      <c r="BS78" s="178"/>
      <c r="BT78" s="178"/>
      <c r="BU78" s="177"/>
      <c r="BV78" s="178">
        <f t="shared" si="44"/>
        <v>0</v>
      </c>
      <c r="BW78" s="179"/>
      <c r="BX78" s="139"/>
    </row>
    <row r="79" spans="1:76" x14ac:dyDescent="0.25">
      <c r="A79" s="24" t="s">
        <v>142</v>
      </c>
      <c r="B79" s="25" t="s">
        <v>143</v>
      </c>
      <c r="C79" s="26" t="s">
        <v>140</v>
      </c>
      <c r="D79" s="26" t="s">
        <v>144</v>
      </c>
      <c r="E79" s="26"/>
      <c r="F79" s="102">
        <f t="shared" si="37"/>
        <v>36</v>
      </c>
      <c r="G79" s="176"/>
      <c r="H79" s="177"/>
      <c r="I79" s="177"/>
      <c r="J79" s="178"/>
      <c r="K79" s="178"/>
      <c r="L79" s="178"/>
      <c r="M79" s="178">
        <f t="shared" si="38"/>
        <v>0</v>
      </c>
      <c r="N79" s="179"/>
      <c r="O79" s="139"/>
      <c r="P79" s="176">
        <v>0</v>
      </c>
      <c r="Q79" s="177">
        <v>0</v>
      </c>
      <c r="R79" s="177">
        <v>62</v>
      </c>
      <c r="S79" s="178">
        <v>0</v>
      </c>
      <c r="T79" s="178">
        <v>0</v>
      </c>
      <c r="U79" s="178">
        <v>45.56</v>
      </c>
      <c r="V79" s="178">
        <f t="shared" si="39"/>
        <v>0</v>
      </c>
      <c r="W79" s="179" t="s">
        <v>401</v>
      </c>
      <c r="X79" s="139">
        <v>16</v>
      </c>
      <c r="Y79" s="176"/>
      <c r="Z79" s="177"/>
      <c r="AA79" s="178"/>
      <c r="AB79" s="178"/>
      <c r="AC79" s="178"/>
      <c r="AD79" s="177"/>
      <c r="AE79" s="178">
        <f t="shared" si="45"/>
        <v>0</v>
      </c>
      <c r="AF79" s="179"/>
      <c r="AG79" s="139"/>
      <c r="AH79" s="176">
        <v>4</v>
      </c>
      <c r="AI79" s="177">
        <v>0</v>
      </c>
      <c r="AJ79" s="178">
        <v>72.010000000000005</v>
      </c>
      <c r="AK79" s="178"/>
      <c r="AL79" s="178"/>
      <c r="AM79" s="177"/>
      <c r="AN79" s="178">
        <f t="shared" si="40"/>
        <v>4</v>
      </c>
      <c r="AO79" s="179" t="s">
        <v>397</v>
      </c>
      <c r="AP79" s="139">
        <v>20</v>
      </c>
      <c r="AQ79" s="176"/>
      <c r="AR79" s="177"/>
      <c r="AS79" s="178"/>
      <c r="AT79" s="178"/>
      <c r="AU79" s="178"/>
      <c r="AV79" s="177"/>
      <c r="AW79" s="178">
        <f t="shared" si="41"/>
        <v>0</v>
      </c>
      <c r="AX79" s="179"/>
      <c r="AY79" s="139"/>
      <c r="AZ79" s="176"/>
      <c r="BA79" s="177"/>
      <c r="BB79" s="178"/>
      <c r="BC79" s="178"/>
      <c r="BD79" s="178"/>
      <c r="BE79" s="177"/>
      <c r="BF79" s="178">
        <f t="shared" si="42"/>
        <v>0</v>
      </c>
      <c r="BG79" s="179"/>
      <c r="BH79" s="139"/>
      <c r="BI79" s="176"/>
      <c r="BJ79" s="177"/>
      <c r="BK79" s="178"/>
      <c r="BL79" s="178"/>
      <c r="BM79" s="177"/>
      <c r="BN79" s="178">
        <f t="shared" si="43"/>
        <v>0</v>
      </c>
      <c r="BO79" s="179"/>
      <c r="BP79" s="139"/>
      <c r="BQ79" s="176"/>
      <c r="BR79" s="176"/>
      <c r="BS79" s="178"/>
      <c r="BT79" s="178"/>
      <c r="BU79" s="177"/>
      <c r="BV79" s="178">
        <f t="shared" si="44"/>
        <v>0</v>
      </c>
      <c r="BW79" s="179"/>
      <c r="BX79" s="139"/>
    </row>
    <row r="80" spans="1:76" x14ac:dyDescent="0.25">
      <c r="A80" s="24" t="s">
        <v>185</v>
      </c>
      <c r="B80" s="25" t="s">
        <v>186</v>
      </c>
      <c r="C80" s="26" t="s">
        <v>126</v>
      </c>
      <c r="D80" s="26" t="s">
        <v>187</v>
      </c>
      <c r="E80" s="26"/>
      <c r="F80" s="102">
        <f t="shared" si="37"/>
        <v>0</v>
      </c>
      <c r="G80" s="176"/>
      <c r="H80" s="177"/>
      <c r="I80" s="177"/>
      <c r="J80" s="178"/>
      <c r="K80" s="178"/>
      <c r="L80" s="178"/>
      <c r="M80" s="178">
        <f t="shared" si="38"/>
        <v>0</v>
      </c>
      <c r="N80" s="179"/>
      <c r="O80" s="139"/>
      <c r="P80" s="176"/>
      <c r="Q80" s="177"/>
      <c r="R80" s="177"/>
      <c r="S80" s="178"/>
      <c r="T80" s="178"/>
      <c r="U80" s="178"/>
      <c r="V80" s="178">
        <f t="shared" si="39"/>
        <v>0</v>
      </c>
      <c r="W80" s="179"/>
      <c r="X80" s="139"/>
      <c r="Y80" s="176"/>
      <c r="Z80" s="177"/>
      <c r="AA80" s="178"/>
      <c r="AB80" s="178"/>
      <c r="AC80" s="178"/>
      <c r="AD80" s="177"/>
      <c r="AE80" s="178">
        <f t="shared" si="45"/>
        <v>0</v>
      </c>
      <c r="AF80" s="179"/>
      <c r="AG80" s="139"/>
      <c r="AH80" s="176"/>
      <c r="AI80" s="177"/>
      <c r="AJ80" s="178"/>
      <c r="AK80" s="178"/>
      <c r="AL80" s="178"/>
      <c r="AM80" s="177"/>
      <c r="AN80" s="178">
        <f t="shared" si="40"/>
        <v>0</v>
      </c>
      <c r="AO80" s="179"/>
      <c r="AP80" s="139"/>
      <c r="AQ80" s="176"/>
      <c r="AR80" s="177"/>
      <c r="AS80" s="178"/>
      <c r="AT80" s="178"/>
      <c r="AU80" s="178"/>
      <c r="AV80" s="177"/>
      <c r="AW80" s="178">
        <f t="shared" si="41"/>
        <v>0</v>
      </c>
      <c r="AX80" s="179"/>
      <c r="AY80" s="139"/>
      <c r="AZ80" s="176"/>
      <c r="BA80" s="177"/>
      <c r="BB80" s="178"/>
      <c r="BC80" s="178"/>
      <c r="BD80" s="178"/>
      <c r="BE80" s="177"/>
      <c r="BF80" s="178">
        <f t="shared" si="42"/>
        <v>0</v>
      </c>
      <c r="BG80" s="179"/>
      <c r="BH80" s="139"/>
      <c r="BI80" s="176"/>
      <c r="BJ80" s="177"/>
      <c r="BK80" s="178"/>
      <c r="BL80" s="178"/>
      <c r="BM80" s="177"/>
      <c r="BN80" s="178">
        <f t="shared" si="43"/>
        <v>0</v>
      </c>
      <c r="BO80" s="179"/>
      <c r="BP80" s="139"/>
      <c r="BQ80" s="176"/>
      <c r="BR80" s="176"/>
      <c r="BS80" s="178"/>
      <c r="BT80" s="178"/>
      <c r="BU80" s="177"/>
      <c r="BV80" s="178">
        <f t="shared" si="44"/>
        <v>0</v>
      </c>
      <c r="BW80" s="179"/>
      <c r="BX80" s="139"/>
    </row>
    <row r="81" spans="1:76" x14ac:dyDescent="0.25">
      <c r="A81" s="24" t="s">
        <v>199</v>
      </c>
      <c r="B81" s="25" t="s">
        <v>200</v>
      </c>
      <c r="C81" s="26" t="s">
        <v>136</v>
      </c>
      <c r="D81" s="26" t="s">
        <v>201</v>
      </c>
      <c r="E81" s="26"/>
      <c r="F81" s="102">
        <f t="shared" si="37"/>
        <v>0</v>
      </c>
      <c r="G81" s="176"/>
      <c r="H81" s="177"/>
      <c r="I81" s="177"/>
      <c r="J81" s="178"/>
      <c r="K81" s="178"/>
      <c r="L81" s="178"/>
      <c r="M81" s="178">
        <f t="shared" si="38"/>
        <v>0</v>
      </c>
      <c r="N81" s="179"/>
      <c r="O81" s="139"/>
      <c r="P81" s="176"/>
      <c r="Q81" s="177"/>
      <c r="R81" s="177"/>
      <c r="S81" s="178"/>
      <c r="T81" s="178"/>
      <c r="U81" s="178"/>
      <c r="V81" s="178">
        <f t="shared" si="39"/>
        <v>0</v>
      </c>
      <c r="W81" s="179"/>
      <c r="X81" s="139"/>
      <c r="Y81" s="176"/>
      <c r="Z81" s="177"/>
      <c r="AA81" s="178"/>
      <c r="AB81" s="178"/>
      <c r="AC81" s="178"/>
      <c r="AD81" s="177"/>
      <c r="AE81" s="178">
        <f t="shared" si="45"/>
        <v>0</v>
      </c>
      <c r="AF81" s="179"/>
      <c r="AG81" s="139"/>
      <c r="AH81" s="176"/>
      <c r="AI81" s="177"/>
      <c r="AJ81" s="178"/>
      <c r="AK81" s="178"/>
      <c r="AL81" s="178"/>
      <c r="AM81" s="177"/>
      <c r="AN81" s="178">
        <f t="shared" si="40"/>
        <v>0</v>
      </c>
      <c r="AO81" s="179"/>
      <c r="AP81" s="139"/>
      <c r="AQ81" s="176"/>
      <c r="AR81" s="177"/>
      <c r="AS81" s="178"/>
      <c r="AT81" s="178"/>
      <c r="AU81" s="178"/>
      <c r="AV81" s="177"/>
      <c r="AW81" s="178">
        <f t="shared" si="41"/>
        <v>0</v>
      </c>
      <c r="AX81" s="179"/>
      <c r="AY81" s="139"/>
      <c r="AZ81" s="176"/>
      <c r="BA81" s="177"/>
      <c r="BB81" s="178"/>
      <c r="BC81" s="178"/>
      <c r="BD81" s="178"/>
      <c r="BE81" s="177"/>
      <c r="BF81" s="178">
        <f t="shared" si="42"/>
        <v>0</v>
      </c>
      <c r="BG81" s="179"/>
      <c r="BH81" s="139"/>
      <c r="BI81" s="176"/>
      <c r="BJ81" s="177"/>
      <c r="BK81" s="178"/>
      <c r="BL81" s="178"/>
      <c r="BM81" s="177"/>
      <c r="BN81" s="178">
        <f t="shared" si="43"/>
        <v>0</v>
      </c>
      <c r="BO81" s="179"/>
      <c r="BP81" s="139"/>
      <c r="BQ81" s="176"/>
      <c r="BR81" s="176"/>
      <c r="BS81" s="178"/>
      <c r="BT81" s="178"/>
      <c r="BU81" s="177"/>
      <c r="BV81" s="178">
        <f t="shared" si="44"/>
        <v>0</v>
      </c>
      <c r="BW81" s="179"/>
      <c r="BX81" s="139"/>
    </row>
    <row r="82" spans="1:76" x14ac:dyDescent="0.25">
      <c r="A82" s="24" t="s">
        <v>202</v>
      </c>
      <c r="B82" s="25" t="s">
        <v>203</v>
      </c>
      <c r="C82" s="26" t="s">
        <v>126</v>
      </c>
      <c r="D82" s="26" t="s">
        <v>204</v>
      </c>
      <c r="E82" s="26"/>
      <c r="F82" s="102">
        <f t="shared" si="37"/>
        <v>0</v>
      </c>
      <c r="G82" s="176"/>
      <c r="H82" s="177"/>
      <c r="I82" s="177"/>
      <c r="J82" s="178"/>
      <c r="K82" s="178"/>
      <c r="L82" s="178"/>
      <c r="M82" s="178">
        <f t="shared" si="38"/>
        <v>0</v>
      </c>
      <c r="N82" s="179"/>
      <c r="O82" s="139"/>
      <c r="P82" s="176">
        <v>0</v>
      </c>
      <c r="Q82" s="177">
        <v>0</v>
      </c>
      <c r="R82" s="177">
        <v>63</v>
      </c>
      <c r="S82" s="178" t="s">
        <v>417</v>
      </c>
      <c r="T82" s="178"/>
      <c r="U82" s="178"/>
      <c r="V82" s="178">
        <f t="shared" si="39"/>
        <v>0</v>
      </c>
      <c r="W82" s="179"/>
      <c r="X82" s="139"/>
      <c r="Y82" s="176"/>
      <c r="Z82" s="177"/>
      <c r="AA82" s="178"/>
      <c r="AB82" s="178"/>
      <c r="AC82" s="178"/>
      <c r="AD82" s="177"/>
      <c r="AE82" s="178">
        <f t="shared" si="45"/>
        <v>0</v>
      </c>
      <c r="AF82" s="179"/>
      <c r="AG82" s="139"/>
      <c r="AH82" s="176"/>
      <c r="AI82" s="177"/>
      <c r="AJ82" s="178"/>
      <c r="AK82" s="178"/>
      <c r="AL82" s="178"/>
      <c r="AM82" s="177"/>
      <c r="AN82" s="178">
        <f t="shared" si="40"/>
        <v>0</v>
      </c>
      <c r="AO82" s="179"/>
      <c r="AP82" s="139"/>
      <c r="AQ82" s="176"/>
      <c r="AR82" s="177"/>
      <c r="AS82" s="178"/>
      <c r="AT82" s="178"/>
      <c r="AU82" s="178"/>
      <c r="AV82" s="177"/>
      <c r="AW82" s="178">
        <f t="shared" si="41"/>
        <v>0</v>
      </c>
      <c r="AX82" s="179"/>
      <c r="AY82" s="139"/>
      <c r="AZ82" s="176"/>
      <c r="BA82" s="177"/>
      <c r="BB82" s="178"/>
      <c r="BC82" s="178"/>
      <c r="BD82" s="178"/>
      <c r="BE82" s="177"/>
      <c r="BF82" s="178">
        <f t="shared" si="42"/>
        <v>0</v>
      </c>
      <c r="BG82" s="179"/>
      <c r="BH82" s="139"/>
      <c r="BI82" s="176"/>
      <c r="BJ82" s="177"/>
      <c r="BK82" s="178"/>
      <c r="BL82" s="178"/>
      <c r="BM82" s="177"/>
      <c r="BN82" s="178">
        <f t="shared" si="43"/>
        <v>0</v>
      </c>
      <c r="BO82" s="179"/>
      <c r="BP82" s="139"/>
      <c r="BQ82" s="176"/>
      <c r="BR82" s="176"/>
      <c r="BS82" s="178"/>
      <c r="BT82" s="178"/>
      <c r="BU82" s="177"/>
      <c r="BV82" s="178">
        <f t="shared" si="44"/>
        <v>0</v>
      </c>
      <c r="BW82" s="179"/>
      <c r="BX82" s="139"/>
    </row>
    <row r="83" spans="1:76" x14ac:dyDescent="0.25">
      <c r="A83" s="25" t="s">
        <v>205</v>
      </c>
      <c r="B83" s="25" t="s">
        <v>206</v>
      </c>
      <c r="C83" s="26" t="s">
        <v>207</v>
      </c>
      <c r="D83" s="25" t="s">
        <v>208</v>
      </c>
      <c r="E83" s="26"/>
      <c r="F83" s="102">
        <f t="shared" si="37"/>
        <v>0</v>
      </c>
      <c r="G83" s="176"/>
      <c r="H83" s="177"/>
      <c r="I83" s="177"/>
      <c r="J83" s="178"/>
      <c r="K83" s="178"/>
      <c r="L83" s="178"/>
      <c r="M83" s="178">
        <f t="shared" si="38"/>
        <v>0</v>
      </c>
      <c r="N83" s="179"/>
      <c r="O83" s="139"/>
      <c r="P83" s="176"/>
      <c r="Q83" s="177"/>
      <c r="R83" s="177"/>
      <c r="S83" s="178"/>
      <c r="T83" s="178"/>
      <c r="U83" s="178"/>
      <c r="V83" s="178">
        <f t="shared" si="39"/>
        <v>0</v>
      </c>
      <c r="W83" s="179"/>
      <c r="X83" s="139"/>
      <c r="Y83" s="176"/>
      <c r="Z83" s="177"/>
      <c r="AA83" s="178"/>
      <c r="AB83" s="178"/>
      <c r="AC83" s="178"/>
      <c r="AD83" s="177"/>
      <c r="AE83" s="178">
        <f t="shared" si="45"/>
        <v>0</v>
      </c>
      <c r="AF83" s="179"/>
      <c r="AG83" s="139"/>
      <c r="AH83" s="176"/>
      <c r="AI83" s="177"/>
      <c r="AJ83" s="178"/>
      <c r="AK83" s="178"/>
      <c r="AL83" s="178"/>
      <c r="AM83" s="177"/>
      <c r="AN83" s="178">
        <f t="shared" si="40"/>
        <v>0</v>
      </c>
      <c r="AO83" s="179"/>
      <c r="AP83" s="139"/>
      <c r="AQ83" s="176"/>
      <c r="AR83" s="177"/>
      <c r="AS83" s="178"/>
      <c r="AT83" s="178"/>
      <c r="AU83" s="178"/>
      <c r="AV83" s="177"/>
      <c r="AW83" s="178">
        <f t="shared" si="41"/>
        <v>0</v>
      </c>
      <c r="AX83" s="179"/>
      <c r="AY83" s="139"/>
      <c r="AZ83" s="176"/>
      <c r="BA83" s="177"/>
      <c r="BB83" s="178"/>
      <c r="BC83" s="178"/>
      <c r="BD83" s="178"/>
      <c r="BE83" s="177"/>
      <c r="BF83" s="178">
        <f t="shared" si="42"/>
        <v>0</v>
      </c>
      <c r="BG83" s="179"/>
      <c r="BH83" s="139"/>
      <c r="BI83" s="176"/>
      <c r="BJ83" s="177"/>
      <c r="BK83" s="178"/>
      <c r="BL83" s="178"/>
      <c r="BM83" s="177"/>
      <c r="BN83" s="178">
        <f t="shared" si="43"/>
        <v>0</v>
      </c>
      <c r="BO83" s="179"/>
      <c r="BP83" s="139"/>
      <c r="BQ83" s="176"/>
      <c r="BR83" s="176"/>
      <c r="BS83" s="178"/>
      <c r="BT83" s="178"/>
      <c r="BU83" s="177"/>
      <c r="BV83" s="178">
        <f t="shared" si="44"/>
        <v>0</v>
      </c>
      <c r="BW83" s="179"/>
      <c r="BX83" s="139"/>
    </row>
    <row r="84" spans="1:76" x14ac:dyDescent="0.25">
      <c r="A84" s="25" t="s">
        <v>209</v>
      </c>
      <c r="B84" s="25" t="s">
        <v>139</v>
      </c>
      <c r="C84" s="26" t="s">
        <v>210</v>
      </c>
      <c r="D84" s="25" t="s">
        <v>211</v>
      </c>
      <c r="E84" s="26"/>
      <c r="F84" s="102">
        <f t="shared" si="37"/>
        <v>0</v>
      </c>
      <c r="G84" s="176"/>
      <c r="H84" s="177"/>
      <c r="I84" s="177"/>
      <c r="J84" s="178"/>
      <c r="K84" s="178"/>
      <c r="L84" s="178"/>
      <c r="M84" s="178">
        <f t="shared" si="38"/>
        <v>0</v>
      </c>
      <c r="N84" s="179"/>
      <c r="O84" s="139"/>
      <c r="P84" s="176"/>
      <c r="Q84" s="177"/>
      <c r="R84" s="177"/>
      <c r="S84" s="178"/>
      <c r="T84" s="178"/>
      <c r="U84" s="178"/>
      <c r="V84" s="178">
        <f t="shared" si="39"/>
        <v>0</v>
      </c>
      <c r="W84" s="179"/>
      <c r="X84" s="139"/>
      <c r="Y84" s="176"/>
      <c r="Z84" s="177"/>
      <c r="AA84" s="178"/>
      <c r="AB84" s="178"/>
      <c r="AC84" s="178"/>
      <c r="AD84" s="177"/>
      <c r="AE84" s="178">
        <f t="shared" si="45"/>
        <v>0</v>
      </c>
      <c r="AF84" s="179"/>
      <c r="AG84" s="139"/>
      <c r="AH84" s="176"/>
      <c r="AI84" s="177"/>
      <c r="AJ84" s="178"/>
      <c r="AK84" s="178"/>
      <c r="AL84" s="178"/>
      <c r="AM84" s="177"/>
      <c r="AN84" s="178">
        <f t="shared" si="40"/>
        <v>0</v>
      </c>
      <c r="AO84" s="179"/>
      <c r="AP84" s="139"/>
      <c r="AQ84" s="176"/>
      <c r="AR84" s="177"/>
      <c r="AS84" s="178"/>
      <c r="AT84" s="178"/>
      <c r="AU84" s="178"/>
      <c r="AV84" s="177"/>
      <c r="AW84" s="178">
        <f t="shared" si="41"/>
        <v>0</v>
      </c>
      <c r="AX84" s="179"/>
      <c r="AY84" s="139"/>
      <c r="AZ84" s="176"/>
      <c r="BA84" s="177"/>
      <c r="BB84" s="178"/>
      <c r="BC84" s="178"/>
      <c r="BD84" s="178"/>
      <c r="BE84" s="177"/>
      <c r="BF84" s="178">
        <f t="shared" si="42"/>
        <v>0</v>
      </c>
      <c r="BG84" s="179"/>
      <c r="BH84" s="139"/>
      <c r="BI84" s="176"/>
      <c r="BJ84" s="177"/>
      <c r="BK84" s="178"/>
      <c r="BL84" s="178"/>
      <c r="BM84" s="177"/>
      <c r="BN84" s="178">
        <f t="shared" si="43"/>
        <v>0</v>
      </c>
      <c r="BO84" s="179"/>
      <c r="BP84" s="139"/>
      <c r="BQ84" s="176"/>
      <c r="BR84" s="176"/>
      <c r="BS84" s="178"/>
      <c r="BT84" s="178"/>
      <c r="BU84" s="177"/>
      <c r="BV84" s="178">
        <f t="shared" si="44"/>
        <v>0</v>
      </c>
      <c r="BW84" s="179"/>
      <c r="BX84" s="139"/>
    </row>
    <row r="85" spans="1:76" x14ac:dyDescent="0.25">
      <c r="A85" s="25" t="s">
        <v>107</v>
      </c>
      <c r="B85" s="25" t="s">
        <v>111</v>
      </c>
      <c r="C85" s="25" t="s">
        <v>140</v>
      </c>
      <c r="D85" s="26" t="s">
        <v>108</v>
      </c>
      <c r="E85" s="26"/>
      <c r="F85" s="102">
        <f t="shared" si="37"/>
        <v>0</v>
      </c>
      <c r="G85" s="176"/>
      <c r="H85" s="177"/>
      <c r="I85" s="177"/>
      <c r="J85" s="178"/>
      <c r="K85" s="178"/>
      <c r="L85" s="178"/>
      <c r="M85" s="178">
        <f t="shared" si="38"/>
        <v>0</v>
      </c>
      <c r="N85" s="179"/>
      <c r="O85" s="139"/>
      <c r="P85" s="176"/>
      <c r="Q85" s="177"/>
      <c r="R85" s="177"/>
      <c r="S85" s="178"/>
      <c r="T85" s="178"/>
      <c r="U85" s="178"/>
      <c r="V85" s="178">
        <f t="shared" si="39"/>
        <v>0</v>
      </c>
      <c r="W85" s="179"/>
      <c r="X85" s="139"/>
      <c r="Y85" s="176"/>
      <c r="Z85" s="177"/>
      <c r="AA85" s="178"/>
      <c r="AB85" s="178"/>
      <c r="AC85" s="178"/>
      <c r="AD85" s="177"/>
      <c r="AE85" s="178">
        <f t="shared" si="45"/>
        <v>0</v>
      </c>
      <c r="AF85" s="179"/>
      <c r="AG85" s="139"/>
      <c r="AH85" s="176"/>
      <c r="AI85" s="177"/>
      <c r="AJ85" s="178"/>
      <c r="AK85" s="178"/>
      <c r="AL85" s="178"/>
      <c r="AM85" s="177"/>
      <c r="AN85" s="178">
        <f t="shared" si="40"/>
        <v>0</v>
      </c>
      <c r="AO85" s="179"/>
      <c r="AP85" s="139"/>
      <c r="AQ85" s="176"/>
      <c r="AR85" s="177"/>
      <c r="AS85" s="178"/>
      <c r="AT85" s="178"/>
      <c r="AU85" s="178"/>
      <c r="AV85" s="177"/>
      <c r="AW85" s="178">
        <f t="shared" si="41"/>
        <v>0</v>
      </c>
      <c r="AX85" s="179"/>
      <c r="AY85" s="139"/>
      <c r="AZ85" s="176"/>
      <c r="BA85" s="177"/>
      <c r="BB85" s="178"/>
      <c r="BC85" s="178"/>
      <c r="BD85" s="178"/>
      <c r="BE85" s="177"/>
      <c r="BF85" s="178">
        <f t="shared" si="42"/>
        <v>0</v>
      </c>
      <c r="BG85" s="179"/>
      <c r="BH85" s="139"/>
      <c r="BI85" s="176"/>
      <c r="BJ85" s="177"/>
      <c r="BK85" s="178"/>
      <c r="BL85" s="178"/>
      <c r="BM85" s="177"/>
      <c r="BN85" s="178">
        <f t="shared" si="43"/>
        <v>0</v>
      </c>
      <c r="BO85" s="179"/>
      <c r="BP85" s="139"/>
      <c r="BQ85" s="176"/>
      <c r="BR85" s="176"/>
      <c r="BS85" s="178"/>
      <c r="BT85" s="178"/>
      <c r="BU85" s="177"/>
      <c r="BV85" s="178">
        <f t="shared" si="44"/>
        <v>0</v>
      </c>
      <c r="BW85" s="179"/>
      <c r="BX85" s="139"/>
    </row>
    <row r="86" spans="1:76" x14ac:dyDescent="0.25">
      <c r="A86" s="25" t="s">
        <v>250</v>
      </c>
      <c r="B86" s="25" t="s">
        <v>251</v>
      </c>
      <c r="C86" s="25" t="s">
        <v>252</v>
      </c>
      <c r="D86" s="26" t="s">
        <v>253</v>
      </c>
      <c r="E86" s="26"/>
      <c r="F86" s="102">
        <f t="shared" si="37"/>
        <v>0</v>
      </c>
      <c r="G86" s="176"/>
      <c r="H86" s="177"/>
      <c r="I86" s="177"/>
      <c r="J86" s="178"/>
      <c r="K86" s="178"/>
      <c r="L86" s="178"/>
      <c r="M86" s="178">
        <f t="shared" si="38"/>
        <v>0</v>
      </c>
      <c r="N86" s="179"/>
      <c r="O86" s="139"/>
      <c r="P86" s="176"/>
      <c r="Q86" s="177"/>
      <c r="R86" s="177"/>
      <c r="S86" s="178"/>
      <c r="T86" s="178"/>
      <c r="U86" s="178"/>
      <c r="V86" s="178">
        <f t="shared" si="39"/>
        <v>0</v>
      </c>
      <c r="W86" s="179"/>
      <c r="X86" s="139"/>
      <c r="Y86" s="176"/>
      <c r="Z86" s="177"/>
      <c r="AA86" s="178"/>
      <c r="AB86" s="178"/>
      <c r="AC86" s="178"/>
      <c r="AD86" s="177"/>
      <c r="AE86" s="178">
        <f t="shared" si="45"/>
        <v>0</v>
      </c>
      <c r="AF86" s="179"/>
      <c r="AG86" s="139"/>
      <c r="AH86" s="176"/>
      <c r="AI86" s="177"/>
      <c r="AJ86" s="178"/>
      <c r="AK86" s="178"/>
      <c r="AL86" s="178"/>
      <c r="AM86" s="177"/>
      <c r="AN86" s="178">
        <f t="shared" si="40"/>
        <v>0</v>
      </c>
      <c r="AO86" s="179"/>
      <c r="AP86" s="139"/>
      <c r="AQ86" s="176"/>
      <c r="AR86" s="177"/>
      <c r="AS86" s="178"/>
      <c r="AT86" s="178"/>
      <c r="AU86" s="178"/>
      <c r="AV86" s="177"/>
      <c r="AW86" s="178">
        <f t="shared" si="41"/>
        <v>0</v>
      </c>
      <c r="AX86" s="179"/>
      <c r="AY86" s="139"/>
      <c r="AZ86" s="176"/>
      <c r="BA86" s="177"/>
      <c r="BB86" s="178"/>
      <c r="BC86" s="178"/>
      <c r="BD86" s="178"/>
      <c r="BE86" s="177"/>
      <c r="BF86" s="178">
        <f t="shared" si="42"/>
        <v>0</v>
      </c>
      <c r="BG86" s="179"/>
      <c r="BH86" s="139"/>
      <c r="BI86" s="176"/>
      <c r="BJ86" s="177"/>
      <c r="BK86" s="178"/>
      <c r="BL86" s="178"/>
      <c r="BM86" s="177"/>
      <c r="BN86" s="178">
        <f t="shared" si="43"/>
        <v>0</v>
      </c>
      <c r="BO86" s="179"/>
      <c r="BP86" s="139"/>
      <c r="BQ86" s="176"/>
      <c r="BR86" s="176"/>
      <c r="BS86" s="178"/>
      <c r="BT86" s="178"/>
      <c r="BU86" s="177"/>
      <c r="BV86" s="178">
        <f t="shared" si="44"/>
        <v>0</v>
      </c>
      <c r="BW86" s="179"/>
      <c r="BX86" s="139"/>
    </row>
    <row r="87" spans="1:76" x14ac:dyDescent="0.25">
      <c r="A87" s="25" t="s">
        <v>205</v>
      </c>
      <c r="B87" s="25" t="s">
        <v>206</v>
      </c>
      <c r="C87" s="26" t="s">
        <v>207</v>
      </c>
      <c r="D87" s="25" t="s">
        <v>254</v>
      </c>
      <c r="E87" s="26"/>
      <c r="F87" s="102">
        <f t="shared" si="37"/>
        <v>0</v>
      </c>
      <c r="G87" s="176"/>
      <c r="H87" s="177"/>
      <c r="I87" s="177"/>
      <c r="J87" s="178"/>
      <c r="K87" s="178"/>
      <c r="L87" s="178"/>
      <c r="M87" s="178">
        <f t="shared" si="38"/>
        <v>0</v>
      </c>
      <c r="N87" s="179"/>
      <c r="O87" s="139"/>
      <c r="P87" s="176"/>
      <c r="Q87" s="177"/>
      <c r="R87" s="177"/>
      <c r="S87" s="178"/>
      <c r="T87" s="178"/>
      <c r="U87" s="178"/>
      <c r="V87" s="178">
        <f t="shared" si="39"/>
        <v>0</v>
      </c>
      <c r="W87" s="179"/>
      <c r="X87" s="139"/>
      <c r="Y87" s="176"/>
      <c r="Z87" s="177"/>
      <c r="AA87" s="178"/>
      <c r="AB87" s="178"/>
      <c r="AC87" s="178"/>
      <c r="AD87" s="177"/>
      <c r="AE87" s="178">
        <f t="shared" si="45"/>
        <v>0</v>
      </c>
      <c r="AF87" s="179"/>
      <c r="AG87" s="139"/>
      <c r="AH87" s="176"/>
      <c r="AI87" s="177"/>
      <c r="AJ87" s="178"/>
      <c r="AK87" s="178"/>
      <c r="AL87" s="178"/>
      <c r="AM87" s="177"/>
      <c r="AN87" s="178">
        <f t="shared" si="40"/>
        <v>0</v>
      </c>
      <c r="AO87" s="179"/>
      <c r="AP87" s="139"/>
      <c r="AQ87" s="176"/>
      <c r="AR87" s="177"/>
      <c r="AS87" s="178"/>
      <c r="AT87" s="178"/>
      <c r="AU87" s="178"/>
      <c r="AV87" s="177"/>
      <c r="AW87" s="178">
        <f t="shared" si="41"/>
        <v>0</v>
      </c>
      <c r="AX87" s="179"/>
      <c r="AY87" s="139"/>
      <c r="AZ87" s="176"/>
      <c r="BA87" s="177"/>
      <c r="BB87" s="178"/>
      <c r="BC87" s="178"/>
      <c r="BD87" s="178"/>
      <c r="BE87" s="177"/>
      <c r="BF87" s="178">
        <f t="shared" si="42"/>
        <v>0</v>
      </c>
      <c r="BG87" s="179"/>
      <c r="BH87" s="139"/>
      <c r="BI87" s="176"/>
      <c r="BJ87" s="177"/>
      <c r="BK87" s="178"/>
      <c r="BL87" s="178"/>
      <c r="BM87" s="177"/>
      <c r="BN87" s="178">
        <f t="shared" si="43"/>
        <v>0</v>
      </c>
      <c r="BO87" s="179"/>
      <c r="BP87" s="139"/>
      <c r="BQ87" s="176"/>
      <c r="BR87" s="176"/>
      <c r="BS87" s="178"/>
      <c r="BT87" s="178"/>
      <c r="BU87" s="177"/>
      <c r="BV87" s="178">
        <f t="shared" si="44"/>
        <v>0</v>
      </c>
      <c r="BW87" s="179"/>
      <c r="BX87" s="139"/>
    </row>
    <row r="88" spans="1:76" x14ac:dyDescent="0.25">
      <c r="A88" s="25" t="s">
        <v>269</v>
      </c>
      <c r="B88" s="25" t="s">
        <v>115</v>
      </c>
      <c r="C88" s="25" t="s">
        <v>270</v>
      </c>
      <c r="D88" s="26" t="s">
        <v>116</v>
      </c>
      <c r="E88" s="26"/>
      <c r="F88" s="102">
        <f t="shared" si="37"/>
        <v>37</v>
      </c>
      <c r="G88" s="176"/>
      <c r="H88" s="177"/>
      <c r="I88" s="177"/>
      <c r="J88" s="178"/>
      <c r="K88" s="178"/>
      <c r="L88" s="178"/>
      <c r="M88" s="178">
        <f t="shared" si="38"/>
        <v>0</v>
      </c>
      <c r="N88" s="179"/>
      <c r="O88" s="139"/>
      <c r="P88" s="176">
        <v>0</v>
      </c>
      <c r="Q88" s="177">
        <v>0</v>
      </c>
      <c r="R88" s="177">
        <v>67</v>
      </c>
      <c r="S88" s="178">
        <v>0</v>
      </c>
      <c r="T88" s="178">
        <v>0</v>
      </c>
      <c r="U88" s="178">
        <v>41.16</v>
      </c>
      <c r="V88" s="178">
        <f t="shared" si="39"/>
        <v>0</v>
      </c>
      <c r="W88" s="179" t="s">
        <v>399</v>
      </c>
      <c r="X88" s="139">
        <v>18</v>
      </c>
      <c r="Y88" s="176">
        <v>4</v>
      </c>
      <c r="Z88" s="177">
        <v>0</v>
      </c>
      <c r="AA88" s="178">
        <v>49.37</v>
      </c>
      <c r="AB88" s="178">
        <v>0</v>
      </c>
      <c r="AC88" s="178">
        <v>0</v>
      </c>
      <c r="AD88" s="177">
        <v>34.369999999999997</v>
      </c>
      <c r="AE88" s="178">
        <f t="shared" si="45"/>
        <v>4</v>
      </c>
      <c r="AF88" s="179" t="s">
        <v>398</v>
      </c>
      <c r="AG88" s="139">
        <v>19</v>
      </c>
      <c r="AH88" s="176"/>
      <c r="AI88" s="177"/>
      <c r="AJ88" s="178"/>
      <c r="AK88" s="178"/>
      <c r="AL88" s="178"/>
      <c r="AM88" s="177"/>
      <c r="AN88" s="178">
        <f t="shared" si="40"/>
        <v>0</v>
      </c>
      <c r="AO88" s="179"/>
      <c r="AP88" s="139"/>
      <c r="AQ88" s="176"/>
      <c r="AR88" s="177"/>
      <c r="AS88" s="178"/>
      <c r="AT88" s="178"/>
      <c r="AU88" s="178"/>
      <c r="AV88" s="177"/>
      <c r="AW88" s="178">
        <f t="shared" si="41"/>
        <v>0</v>
      </c>
      <c r="AX88" s="179"/>
      <c r="AY88" s="139"/>
      <c r="AZ88" s="176"/>
      <c r="BA88" s="177"/>
      <c r="BB88" s="178"/>
      <c r="BC88" s="178"/>
      <c r="BD88" s="178"/>
      <c r="BE88" s="177"/>
      <c r="BF88" s="178">
        <f t="shared" si="42"/>
        <v>0</v>
      </c>
      <c r="BG88" s="179"/>
      <c r="BH88" s="139"/>
      <c r="BI88" s="176"/>
      <c r="BJ88" s="177"/>
      <c r="BK88" s="178"/>
      <c r="BL88" s="178"/>
      <c r="BM88" s="177"/>
      <c r="BN88" s="178">
        <f t="shared" si="43"/>
        <v>0</v>
      </c>
      <c r="BO88" s="179"/>
      <c r="BP88" s="139"/>
      <c r="BQ88" s="176"/>
      <c r="BR88" s="176"/>
      <c r="BS88" s="178"/>
      <c r="BT88" s="178"/>
      <c r="BU88" s="177"/>
      <c r="BV88" s="178">
        <f t="shared" si="44"/>
        <v>0</v>
      </c>
      <c r="BW88" s="179"/>
      <c r="BX88" s="139"/>
    </row>
    <row r="89" spans="1:76" x14ac:dyDescent="0.25">
      <c r="A89" s="25" t="s">
        <v>154</v>
      </c>
      <c r="B89" s="25" t="s">
        <v>314</v>
      </c>
      <c r="C89" s="25" t="s">
        <v>220</v>
      </c>
      <c r="D89" s="4" t="s">
        <v>324</v>
      </c>
      <c r="E89" s="4"/>
      <c r="F89" s="102">
        <f t="shared" si="37"/>
        <v>33</v>
      </c>
      <c r="G89" s="176"/>
      <c r="H89" s="177"/>
      <c r="I89" s="177"/>
      <c r="J89" s="178"/>
      <c r="K89" s="178"/>
      <c r="L89" s="178"/>
      <c r="M89" s="178">
        <f t="shared" si="38"/>
        <v>0</v>
      </c>
      <c r="N89" s="179"/>
      <c r="O89" s="139"/>
      <c r="P89" s="176">
        <v>0</v>
      </c>
      <c r="Q89" s="177">
        <v>0</v>
      </c>
      <c r="R89" s="177">
        <v>64</v>
      </c>
      <c r="S89" s="178">
        <v>0</v>
      </c>
      <c r="T89" s="178">
        <v>0</v>
      </c>
      <c r="U89" s="178">
        <v>43.72</v>
      </c>
      <c r="V89" s="178">
        <f t="shared" si="39"/>
        <v>0</v>
      </c>
      <c r="W89" s="179" t="s">
        <v>400</v>
      </c>
      <c r="X89" s="139">
        <v>17</v>
      </c>
      <c r="Y89" s="176">
        <v>4</v>
      </c>
      <c r="Z89" s="177">
        <v>0</v>
      </c>
      <c r="AA89" s="178">
        <v>49.57</v>
      </c>
      <c r="AB89" s="178">
        <v>0</v>
      </c>
      <c r="AC89" s="178">
        <v>0</v>
      </c>
      <c r="AD89" s="177">
        <v>40.39</v>
      </c>
      <c r="AE89" s="178">
        <f t="shared" si="45"/>
        <v>4</v>
      </c>
      <c r="AF89" s="179" t="s">
        <v>401</v>
      </c>
      <c r="AG89" s="139">
        <v>16</v>
      </c>
      <c r="AH89" s="176"/>
      <c r="AI89" s="177"/>
      <c r="AJ89" s="178"/>
      <c r="AK89" s="178"/>
      <c r="AL89" s="178"/>
      <c r="AM89" s="177"/>
      <c r="AN89" s="178">
        <f t="shared" si="40"/>
        <v>0</v>
      </c>
      <c r="AO89" s="179"/>
      <c r="AP89" s="139"/>
      <c r="AQ89" s="176"/>
      <c r="AR89" s="177"/>
      <c r="AS89" s="178"/>
      <c r="AT89" s="178"/>
      <c r="AU89" s="178"/>
      <c r="AV89" s="177"/>
      <c r="AW89" s="178">
        <f t="shared" si="41"/>
        <v>0</v>
      </c>
      <c r="AX89" s="179"/>
      <c r="AY89" s="139"/>
      <c r="AZ89" s="176"/>
      <c r="BA89" s="177"/>
      <c r="BB89" s="178"/>
      <c r="BC89" s="178"/>
      <c r="BD89" s="178"/>
      <c r="BE89" s="177"/>
      <c r="BF89" s="178">
        <f t="shared" si="42"/>
        <v>0</v>
      </c>
      <c r="BG89" s="179"/>
      <c r="BH89" s="139"/>
      <c r="BI89" s="176"/>
      <c r="BJ89" s="177"/>
      <c r="BK89" s="178"/>
      <c r="BL89" s="178"/>
      <c r="BM89" s="177"/>
      <c r="BN89" s="178">
        <f t="shared" si="43"/>
        <v>0</v>
      </c>
      <c r="BO89" s="179"/>
      <c r="BP89" s="139"/>
      <c r="BQ89" s="176"/>
      <c r="BR89" s="176"/>
      <c r="BS89" s="178"/>
      <c r="BT89" s="178"/>
      <c r="BU89" s="177"/>
      <c r="BV89" s="178">
        <f t="shared" si="44"/>
        <v>0</v>
      </c>
      <c r="BW89" s="179"/>
      <c r="BX89" s="139"/>
    </row>
    <row r="90" spans="1:76" x14ac:dyDescent="0.25">
      <c r="A90" s="25" t="s">
        <v>154</v>
      </c>
      <c r="B90" s="25" t="s">
        <v>314</v>
      </c>
      <c r="C90" s="25" t="s">
        <v>220</v>
      </c>
      <c r="D90" s="4" t="s">
        <v>325</v>
      </c>
      <c r="E90" s="4"/>
      <c r="F90" s="102">
        <v>40</v>
      </c>
      <c r="G90" s="176">
        <v>0</v>
      </c>
      <c r="H90" s="177">
        <v>0</v>
      </c>
      <c r="I90" s="177">
        <v>76.34</v>
      </c>
      <c r="J90" s="178">
        <v>0</v>
      </c>
      <c r="K90" s="178">
        <v>0</v>
      </c>
      <c r="L90" s="178">
        <v>40.51</v>
      </c>
      <c r="M90" s="178">
        <f t="shared" si="38"/>
        <v>0</v>
      </c>
      <c r="N90" s="179" t="s">
        <v>397</v>
      </c>
      <c r="O90" s="146">
        <v>20</v>
      </c>
      <c r="P90" s="176">
        <v>0</v>
      </c>
      <c r="Q90" s="177">
        <v>0</v>
      </c>
      <c r="R90" s="177">
        <v>63</v>
      </c>
      <c r="S90" s="178">
        <v>0</v>
      </c>
      <c r="T90" s="178">
        <v>0</v>
      </c>
      <c r="U90" s="178">
        <v>35.18</v>
      </c>
      <c r="V90" s="178">
        <f t="shared" si="39"/>
        <v>0</v>
      </c>
      <c r="W90" s="179" t="s">
        <v>397</v>
      </c>
      <c r="X90" s="146">
        <v>20</v>
      </c>
      <c r="Y90" s="176">
        <v>0</v>
      </c>
      <c r="Z90" s="177">
        <v>0</v>
      </c>
      <c r="AA90" s="178">
        <v>43.43</v>
      </c>
      <c r="AB90" s="178">
        <v>0</v>
      </c>
      <c r="AC90" s="178">
        <v>0</v>
      </c>
      <c r="AD90" s="177">
        <v>29.06</v>
      </c>
      <c r="AE90" s="178">
        <f t="shared" si="45"/>
        <v>0</v>
      </c>
      <c r="AF90" s="179" t="s">
        <v>397</v>
      </c>
      <c r="AG90" s="146">
        <v>20</v>
      </c>
      <c r="AH90" s="176"/>
      <c r="AI90" s="177"/>
      <c r="AJ90" s="178"/>
      <c r="AK90" s="178"/>
      <c r="AL90" s="178"/>
      <c r="AM90" s="177"/>
      <c r="AN90" s="178">
        <f t="shared" si="40"/>
        <v>0</v>
      </c>
      <c r="AO90" s="179"/>
      <c r="AP90" s="146"/>
      <c r="AQ90" s="176"/>
      <c r="AR90" s="177"/>
      <c r="AS90" s="178"/>
      <c r="AT90" s="178"/>
      <c r="AU90" s="178"/>
      <c r="AV90" s="177"/>
      <c r="AW90" s="178">
        <f t="shared" si="41"/>
        <v>0</v>
      </c>
      <c r="AX90" s="179"/>
      <c r="AY90" s="146"/>
      <c r="AZ90" s="176"/>
      <c r="BA90" s="177"/>
      <c r="BB90" s="178"/>
      <c r="BC90" s="178"/>
      <c r="BD90" s="178"/>
      <c r="BE90" s="177"/>
      <c r="BF90" s="178">
        <f t="shared" si="42"/>
        <v>0</v>
      </c>
      <c r="BG90" s="179"/>
      <c r="BH90" s="146"/>
      <c r="BI90" s="176"/>
      <c r="BJ90" s="177"/>
      <c r="BK90" s="178"/>
      <c r="BL90" s="178"/>
      <c r="BM90" s="177"/>
      <c r="BN90" s="178">
        <f t="shared" si="43"/>
        <v>0</v>
      </c>
      <c r="BO90" s="179"/>
      <c r="BP90" s="146"/>
      <c r="BQ90" s="176"/>
      <c r="BR90" s="176"/>
      <c r="BS90" s="178"/>
      <c r="BT90" s="178"/>
      <c r="BU90" s="177"/>
      <c r="BV90" s="178">
        <f t="shared" si="44"/>
        <v>0</v>
      </c>
      <c r="BW90" s="179"/>
      <c r="BX90" s="146"/>
    </row>
    <row r="91" spans="1:76" x14ac:dyDescent="0.25">
      <c r="A91" s="25" t="s">
        <v>154</v>
      </c>
      <c r="B91" s="25" t="s">
        <v>314</v>
      </c>
      <c r="C91" s="25" t="s">
        <v>220</v>
      </c>
      <c r="D91" s="4" t="s">
        <v>326</v>
      </c>
      <c r="E91" s="4"/>
      <c r="F91" s="102">
        <f t="shared" ref="F91:F100" si="46">O91+X91+AG91+AP91+AY91+BH91+BP91+BX91</f>
        <v>37</v>
      </c>
      <c r="G91" s="176"/>
      <c r="H91" s="177"/>
      <c r="I91" s="177"/>
      <c r="J91" s="178"/>
      <c r="K91" s="178"/>
      <c r="L91" s="178"/>
      <c r="M91" s="178">
        <f t="shared" si="38"/>
        <v>0</v>
      </c>
      <c r="N91" s="179"/>
      <c r="O91" s="146"/>
      <c r="P91" s="176">
        <v>0</v>
      </c>
      <c r="Q91" s="177">
        <v>0</v>
      </c>
      <c r="R91" s="177">
        <v>53</v>
      </c>
      <c r="S91" s="178">
        <v>0</v>
      </c>
      <c r="T91" s="178">
        <v>0</v>
      </c>
      <c r="U91" s="178">
        <v>39.03</v>
      </c>
      <c r="V91" s="178">
        <f t="shared" si="39"/>
        <v>0</v>
      </c>
      <c r="W91" s="179" t="s">
        <v>398</v>
      </c>
      <c r="X91" s="146">
        <v>19</v>
      </c>
      <c r="Y91" s="176">
        <v>4</v>
      </c>
      <c r="Z91" s="177">
        <v>0</v>
      </c>
      <c r="AA91" s="178">
        <v>46.06</v>
      </c>
      <c r="AB91" s="178">
        <v>0</v>
      </c>
      <c r="AC91" s="178">
        <v>0</v>
      </c>
      <c r="AD91" s="177">
        <v>35.909999999999997</v>
      </c>
      <c r="AE91" s="178">
        <f t="shared" si="45"/>
        <v>4</v>
      </c>
      <c r="AF91" s="179" t="s">
        <v>399</v>
      </c>
      <c r="AG91" s="146">
        <v>18</v>
      </c>
      <c r="AH91" s="176"/>
      <c r="AI91" s="177"/>
      <c r="AJ91" s="178"/>
      <c r="AK91" s="178"/>
      <c r="AL91" s="178"/>
      <c r="AM91" s="177"/>
      <c r="AN91" s="178">
        <f t="shared" si="40"/>
        <v>0</v>
      </c>
      <c r="AO91" s="179"/>
      <c r="AP91" s="146"/>
      <c r="AQ91" s="176"/>
      <c r="AR91" s="177"/>
      <c r="AS91" s="178"/>
      <c r="AT91" s="178"/>
      <c r="AU91" s="178"/>
      <c r="AV91" s="177"/>
      <c r="AW91" s="178">
        <f t="shared" si="41"/>
        <v>0</v>
      </c>
      <c r="AX91" s="179"/>
      <c r="AY91" s="146"/>
      <c r="AZ91" s="176"/>
      <c r="BA91" s="177"/>
      <c r="BB91" s="178"/>
      <c r="BC91" s="178"/>
      <c r="BD91" s="178"/>
      <c r="BE91" s="177"/>
      <c r="BF91" s="178">
        <f t="shared" si="42"/>
        <v>0</v>
      </c>
      <c r="BG91" s="179"/>
      <c r="BH91" s="146"/>
      <c r="BI91" s="176"/>
      <c r="BJ91" s="177"/>
      <c r="BK91" s="178"/>
      <c r="BL91" s="178"/>
      <c r="BM91" s="177"/>
      <c r="BN91" s="178">
        <f t="shared" si="43"/>
        <v>0</v>
      </c>
      <c r="BO91" s="179"/>
      <c r="BP91" s="146"/>
      <c r="BQ91" s="176"/>
      <c r="BR91" s="176"/>
      <c r="BS91" s="178"/>
      <c r="BT91" s="178"/>
      <c r="BU91" s="177"/>
      <c r="BV91" s="178">
        <f t="shared" si="44"/>
        <v>0</v>
      </c>
      <c r="BW91" s="179"/>
      <c r="BX91" s="146"/>
    </row>
    <row r="92" spans="1:76" x14ac:dyDescent="0.25">
      <c r="A92" s="40" t="s">
        <v>329</v>
      </c>
      <c r="B92" s="25" t="s">
        <v>330</v>
      </c>
      <c r="C92" s="26" t="s">
        <v>331</v>
      </c>
      <c r="D92" s="4" t="s">
        <v>332</v>
      </c>
      <c r="E92" s="4"/>
      <c r="F92" s="102">
        <f t="shared" si="46"/>
        <v>0</v>
      </c>
      <c r="G92" s="176"/>
      <c r="H92" s="177"/>
      <c r="I92" s="177"/>
      <c r="J92" s="178"/>
      <c r="K92" s="178"/>
      <c r="L92" s="178"/>
      <c r="M92" s="178">
        <f t="shared" si="38"/>
        <v>0</v>
      </c>
      <c r="N92" s="179"/>
      <c r="O92" s="146"/>
      <c r="P92" s="176"/>
      <c r="Q92" s="177"/>
      <c r="R92" s="177"/>
      <c r="S92" s="178"/>
      <c r="T92" s="178"/>
      <c r="U92" s="178"/>
      <c r="V92" s="178">
        <f t="shared" si="39"/>
        <v>0</v>
      </c>
      <c r="W92" s="179"/>
      <c r="X92" s="146"/>
      <c r="Y92" s="176"/>
      <c r="Z92" s="177"/>
      <c r="AA92" s="178"/>
      <c r="AB92" s="178"/>
      <c r="AC92" s="178"/>
      <c r="AD92" s="177"/>
      <c r="AE92" s="178">
        <f t="shared" si="45"/>
        <v>0</v>
      </c>
      <c r="AF92" s="179"/>
      <c r="AG92" s="146"/>
      <c r="AH92" s="176"/>
      <c r="AI92" s="177"/>
      <c r="AJ92" s="178"/>
      <c r="AK92" s="178"/>
      <c r="AL92" s="178"/>
      <c r="AM92" s="177"/>
      <c r="AN92" s="178">
        <f t="shared" si="40"/>
        <v>0</v>
      </c>
      <c r="AO92" s="179"/>
      <c r="AP92" s="146"/>
      <c r="AQ92" s="176"/>
      <c r="AR92" s="177"/>
      <c r="AS92" s="178"/>
      <c r="AT92" s="178"/>
      <c r="AU92" s="178"/>
      <c r="AV92" s="177"/>
      <c r="AW92" s="178">
        <f t="shared" si="41"/>
        <v>0</v>
      </c>
      <c r="AX92" s="179"/>
      <c r="AY92" s="146"/>
      <c r="AZ92" s="176"/>
      <c r="BA92" s="177"/>
      <c r="BB92" s="178"/>
      <c r="BC92" s="178"/>
      <c r="BD92" s="178"/>
      <c r="BE92" s="177"/>
      <c r="BF92" s="178">
        <f t="shared" si="42"/>
        <v>0</v>
      </c>
      <c r="BG92" s="179"/>
      <c r="BH92" s="146"/>
      <c r="BI92" s="176"/>
      <c r="BJ92" s="177"/>
      <c r="BK92" s="178"/>
      <c r="BL92" s="178"/>
      <c r="BM92" s="177"/>
      <c r="BN92" s="178">
        <f t="shared" si="43"/>
        <v>0</v>
      </c>
      <c r="BO92" s="179"/>
      <c r="BP92" s="146"/>
      <c r="BQ92" s="176"/>
      <c r="BR92" s="176"/>
      <c r="BS92" s="178"/>
      <c r="BT92" s="178"/>
      <c r="BU92" s="177"/>
      <c r="BV92" s="178">
        <f t="shared" si="44"/>
        <v>0</v>
      </c>
      <c r="BW92" s="179"/>
      <c r="BX92" s="146"/>
    </row>
    <row r="93" spans="1:76" x14ac:dyDescent="0.25">
      <c r="A93" s="28" t="s">
        <v>300</v>
      </c>
      <c r="B93" s="28" t="s">
        <v>301</v>
      </c>
      <c r="C93" s="29" t="s">
        <v>126</v>
      </c>
      <c r="D93" s="29" t="s">
        <v>333</v>
      </c>
      <c r="E93" s="29"/>
      <c r="F93" s="102">
        <f t="shared" si="46"/>
        <v>0</v>
      </c>
      <c r="G93" s="180"/>
      <c r="H93" s="181"/>
      <c r="I93" s="181"/>
      <c r="J93" s="182"/>
      <c r="K93" s="182"/>
      <c r="L93" s="182"/>
      <c r="M93" s="178">
        <f t="shared" si="38"/>
        <v>0</v>
      </c>
      <c r="N93" s="179"/>
      <c r="O93" s="146"/>
      <c r="P93" s="180"/>
      <c r="Q93" s="181"/>
      <c r="R93" s="181"/>
      <c r="S93" s="182"/>
      <c r="T93" s="182"/>
      <c r="U93" s="182"/>
      <c r="V93" s="178">
        <f t="shared" si="39"/>
        <v>0</v>
      </c>
      <c r="W93" s="179"/>
      <c r="X93" s="146"/>
      <c r="Y93" s="180"/>
      <c r="Z93" s="181"/>
      <c r="AA93" s="182"/>
      <c r="AB93" s="182"/>
      <c r="AC93" s="182"/>
      <c r="AD93" s="181"/>
      <c r="AE93" s="178">
        <f t="shared" si="45"/>
        <v>0</v>
      </c>
      <c r="AF93" s="179"/>
      <c r="AG93" s="146"/>
      <c r="AH93" s="180"/>
      <c r="AI93" s="181"/>
      <c r="AJ93" s="182"/>
      <c r="AK93" s="182"/>
      <c r="AL93" s="182"/>
      <c r="AM93" s="181"/>
      <c r="AN93" s="178">
        <f t="shared" si="40"/>
        <v>0</v>
      </c>
      <c r="AO93" s="179"/>
      <c r="AP93" s="146"/>
      <c r="AQ93" s="180"/>
      <c r="AR93" s="181"/>
      <c r="AS93" s="182"/>
      <c r="AT93" s="182"/>
      <c r="AU93" s="182"/>
      <c r="AV93" s="181"/>
      <c r="AW93" s="178">
        <f t="shared" si="41"/>
        <v>0</v>
      </c>
      <c r="AX93" s="179"/>
      <c r="AY93" s="146"/>
      <c r="AZ93" s="180"/>
      <c r="BA93" s="181"/>
      <c r="BB93" s="182"/>
      <c r="BC93" s="182"/>
      <c r="BD93" s="182"/>
      <c r="BE93" s="181"/>
      <c r="BF93" s="178">
        <f t="shared" si="42"/>
        <v>0</v>
      </c>
      <c r="BG93" s="179"/>
      <c r="BH93" s="146"/>
      <c r="BI93" s="180"/>
      <c r="BJ93" s="181"/>
      <c r="BK93" s="182"/>
      <c r="BL93" s="182"/>
      <c r="BM93" s="181"/>
      <c r="BN93" s="178">
        <f t="shared" si="43"/>
        <v>0</v>
      </c>
      <c r="BO93" s="179"/>
      <c r="BP93" s="146"/>
      <c r="BQ93" s="180"/>
      <c r="BR93" s="180"/>
      <c r="BS93" s="182"/>
      <c r="BT93" s="182"/>
      <c r="BU93" s="181"/>
      <c r="BV93" s="178">
        <f t="shared" si="44"/>
        <v>0</v>
      </c>
      <c r="BW93" s="179"/>
      <c r="BX93" s="146"/>
    </row>
    <row r="94" spans="1:76" x14ac:dyDescent="0.25">
      <c r="A94" s="25" t="s">
        <v>348</v>
      </c>
      <c r="B94" s="25" t="s">
        <v>349</v>
      </c>
      <c r="C94" s="25" t="s">
        <v>331</v>
      </c>
      <c r="D94" s="25" t="s">
        <v>350</v>
      </c>
      <c r="E94" s="25"/>
      <c r="F94" s="102">
        <f t="shared" si="46"/>
        <v>0</v>
      </c>
      <c r="G94" s="177"/>
      <c r="H94" s="177"/>
      <c r="I94" s="177"/>
      <c r="J94" s="178"/>
      <c r="K94" s="178"/>
      <c r="L94" s="178"/>
      <c r="M94" s="178">
        <f t="shared" si="38"/>
        <v>0</v>
      </c>
      <c r="N94" s="179"/>
      <c r="O94" s="146"/>
      <c r="P94" s="177"/>
      <c r="Q94" s="177"/>
      <c r="R94" s="177"/>
      <c r="S94" s="178"/>
      <c r="T94" s="178"/>
      <c r="U94" s="178"/>
      <c r="V94" s="178">
        <f t="shared" si="39"/>
        <v>0</v>
      </c>
      <c r="W94" s="179"/>
      <c r="X94" s="146"/>
      <c r="Y94" s="177"/>
      <c r="Z94" s="177"/>
      <c r="AA94" s="178"/>
      <c r="AB94" s="178"/>
      <c r="AC94" s="178"/>
      <c r="AD94" s="177"/>
      <c r="AE94" s="178">
        <f t="shared" si="45"/>
        <v>0</v>
      </c>
      <c r="AF94" s="179"/>
      <c r="AG94" s="146"/>
      <c r="AH94" s="177"/>
      <c r="AI94" s="177"/>
      <c r="AJ94" s="178"/>
      <c r="AK94" s="178"/>
      <c r="AL94" s="178"/>
      <c r="AM94" s="177"/>
      <c r="AN94" s="178">
        <f t="shared" si="40"/>
        <v>0</v>
      </c>
      <c r="AO94" s="179"/>
      <c r="AP94" s="146"/>
      <c r="AQ94" s="177"/>
      <c r="AR94" s="177"/>
      <c r="AS94" s="178"/>
      <c r="AT94" s="178"/>
      <c r="AU94" s="178"/>
      <c r="AV94" s="177"/>
      <c r="AW94" s="178">
        <f t="shared" si="41"/>
        <v>0</v>
      </c>
      <c r="AX94" s="179"/>
      <c r="AY94" s="146"/>
      <c r="AZ94" s="177"/>
      <c r="BA94" s="177"/>
      <c r="BB94" s="178"/>
      <c r="BC94" s="178"/>
      <c r="BD94" s="178"/>
      <c r="BE94" s="177"/>
      <c r="BF94" s="178">
        <f t="shared" si="42"/>
        <v>0</v>
      </c>
      <c r="BG94" s="179"/>
      <c r="BH94" s="146"/>
      <c r="BI94" s="177"/>
      <c r="BJ94" s="177"/>
      <c r="BK94" s="178"/>
      <c r="BL94" s="178"/>
      <c r="BM94" s="177"/>
      <c r="BN94" s="178">
        <f t="shared" si="43"/>
        <v>0</v>
      </c>
      <c r="BO94" s="179"/>
      <c r="BP94" s="146"/>
      <c r="BQ94" s="177"/>
      <c r="BR94" s="177"/>
      <c r="BS94" s="178"/>
      <c r="BT94" s="178"/>
      <c r="BU94" s="177"/>
      <c r="BV94" s="178">
        <f t="shared" si="44"/>
        <v>0</v>
      </c>
      <c r="BW94" s="179"/>
      <c r="BX94" s="146"/>
    </row>
    <row r="95" spans="1:76" x14ac:dyDescent="0.25">
      <c r="A95" s="25" t="s">
        <v>374</v>
      </c>
      <c r="B95" s="25" t="s">
        <v>379</v>
      </c>
      <c r="C95" s="25" t="s">
        <v>380</v>
      </c>
      <c r="D95" s="25" t="s">
        <v>381</v>
      </c>
      <c r="E95" s="25"/>
      <c r="F95" s="102">
        <f t="shared" si="46"/>
        <v>0</v>
      </c>
      <c r="G95" s="177"/>
      <c r="H95" s="177"/>
      <c r="I95" s="177"/>
      <c r="J95" s="178"/>
      <c r="K95" s="178"/>
      <c r="L95" s="178"/>
      <c r="M95" s="178">
        <f t="shared" si="38"/>
        <v>0</v>
      </c>
      <c r="N95" s="179"/>
      <c r="O95" s="146"/>
      <c r="P95" s="177"/>
      <c r="Q95" s="177"/>
      <c r="R95" s="177"/>
      <c r="S95" s="178"/>
      <c r="T95" s="178"/>
      <c r="U95" s="178"/>
      <c r="V95" s="178">
        <f>P95+Q95</f>
        <v>0</v>
      </c>
      <c r="W95" s="179"/>
      <c r="X95" s="146"/>
      <c r="Y95" s="177"/>
      <c r="Z95" s="177"/>
      <c r="AA95" s="178"/>
      <c r="AB95" s="178"/>
      <c r="AC95" s="178"/>
      <c r="AD95" s="177"/>
      <c r="AE95" s="178">
        <f t="shared" si="45"/>
        <v>0</v>
      </c>
      <c r="AF95" s="179"/>
      <c r="AG95" s="146"/>
      <c r="AH95" s="177"/>
      <c r="AI95" s="177"/>
      <c r="AJ95" s="178"/>
      <c r="AK95" s="178"/>
      <c r="AL95" s="178"/>
      <c r="AM95" s="177"/>
      <c r="AN95" s="178">
        <f t="shared" si="40"/>
        <v>0</v>
      </c>
      <c r="AO95" s="179"/>
      <c r="AP95" s="146"/>
      <c r="AQ95" s="177"/>
      <c r="AR95" s="177"/>
      <c r="AS95" s="178"/>
      <c r="AT95" s="178"/>
      <c r="AU95" s="178"/>
      <c r="AV95" s="177"/>
      <c r="AW95" s="178">
        <f t="shared" si="41"/>
        <v>0</v>
      </c>
      <c r="AX95" s="179"/>
      <c r="AY95" s="146"/>
      <c r="AZ95" s="177"/>
      <c r="BA95" s="177"/>
      <c r="BB95" s="178"/>
      <c r="BC95" s="178"/>
      <c r="BD95" s="178"/>
      <c r="BE95" s="177"/>
      <c r="BF95" s="178">
        <f>AZ95+BA95</f>
        <v>0</v>
      </c>
      <c r="BG95" s="179"/>
      <c r="BH95" s="146"/>
      <c r="BI95" s="177"/>
      <c r="BJ95" s="177"/>
      <c r="BK95" s="178"/>
      <c r="BL95" s="178"/>
      <c r="BM95" s="177"/>
      <c r="BN95" s="178">
        <f t="shared" si="43"/>
        <v>0</v>
      </c>
      <c r="BO95" s="179"/>
      <c r="BP95" s="146"/>
      <c r="BQ95" s="177"/>
      <c r="BR95" s="177"/>
      <c r="BS95" s="178"/>
      <c r="BT95" s="178"/>
      <c r="BU95" s="177"/>
      <c r="BV95" s="178">
        <f>BQ95+BR95</f>
        <v>0</v>
      </c>
      <c r="BW95" s="179"/>
      <c r="BX95" s="146"/>
    </row>
    <row r="96" spans="1:76" x14ac:dyDescent="0.25">
      <c r="A96" s="28" t="s">
        <v>371</v>
      </c>
      <c r="B96" s="28" t="s">
        <v>372</v>
      </c>
      <c r="C96" s="28" t="s">
        <v>377</v>
      </c>
      <c r="D96" s="28" t="s">
        <v>373</v>
      </c>
      <c r="E96" s="28"/>
      <c r="F96" s="103">
        <f t="shared" si="46"/>
        <v>19</v>
      </c>
      <c r="G96" s="181">
        <v>0</v>
      </c>
      <c r="H96" s="181">
        <v>0</v>
      </c>
      <c r="I96" s="181">
        <v>90.57</v>
      </c>
      <c r="J96" s="182">
        <v>4</v>
      </c>
      <c r="K96" s="182">
        <v>0</v>
      </c>
      <c r="L96" s="182">
        <v>45.92</v>
      </c>
      <c r="M96" s="182">
        <f>J96+K96</f>
        <v>4</v>
      </c>
      <c r="N96" s="194" t="s">
        <v>398</v>
      </c>
      <c r="O96" s="146">
        <v>19</v>
      </c>
      <c r="P96" s="181"/>
      <c r="Q96" s="181"/>
      <c r="R96" s="181"/>
      <c r="S96" s="182"/>
      <c r="T96" s="182"/>
      <c r="U96" s="182"/>
      <c r="V96" s="182">
        <f t="shared" si="39"/>
        <v>0</v>
      </c>
      <c r="W96" s="194"/>
      <c r="X96" s="146"/>
      <c r="Y96" s="181"/>
      <c r="Z96" s="181"/>
      <c r="AA96" s="182"/>
      <c r="AB96" s="182"/>
      <c r="AC96" s="182"/>
      <c r="AD96" s="181"/>
      <c r="AE96" s="178">
        <f t="shared" si="45"/>
        <v>0</v>
      </c>
      <c r="AF96" s="194"/>
      <c r="AG96" s="146"/>
      <c r="AH96" s="181"/>
      <c r="AI96" s="181"/>
      <c r="AJ96" s="182"/>
      <c r="AK96" s="182"/>
      <c r="AL96" s="182"/>
      <c r="AM96" s="181"/>
      <c r="AN96" s="182">
        <f t="shared" si="40"/>
        <v>0</v>
      </c>
      <c r="AO96" s="194"/>
      <c r="AP96" s="146"/>
      <c r="AQ96" s="181"/>
      <c r="AR96" s="181"/>
      <c r="AS96" s="182"/>
      <c r="AT96" s="182"/>
      <c r="AU96" s="182"/>
      <c r="AV96" s="181"/>
      <c r="AW96" s="182">
        <f t="shared" si="41"/>
        <v>0</v>
      </c>
      <c r="AX96" s="194"/>
      <c r="AY96" s="146"/>
      <c r="AZ96" s="181"/>
      <c r="BA96" s="181"/>
      <c r="BB96" s="182"/>
      <c r="BC96" s="182"/>
      <c r="BD96" s="182"/>
      <c r="BE96" s="181"/>
      <c r="BF96" s="182">
        <f t="shared" si="42"/>
        <v>0</v>
      </c>
      <c r="BG96" s="194"/>
      <c r="BH96" s="146"/>
      <c r="BI96" s="181"/>
      <c r="BJ96" s="181"/>
      <c r="BK96" s="182"/>
      <c r="BL96" s="182"/>
      <c r="BM96" s="181"/>
      <c r="BN96" s="178">
        <f t="shared" si="43"/>
        <v>0</v>
      </c>
      <c r="BO96" s="194"/>
      <c r="BP96" s="146"/>
      <c r="BQ96" s="181"/>
      <c r="BR96" s="181"/>
      <c r="BS96" s="182"/>
      <c r="BT96" s="182"/>
      <c r="BU96" s="181"/>
      <c r="BV96" s="178">
        <f t="shared" ref="BV96:BV100" si="47">BQ96+BR96</f>
        <v>0</v>
      </c>
      <c r="BW96" s="194"/>
      <c r="BX96" s="146"/>
    </row>
    <row r="97" spans="1:76" x14ac:dyDescent="0.25">
      <c r="A97" s="25" t="s">
        <v>151</v>
      </c>
      <c r="B97" s="25" t="s">
        <v>152</v>
      </c>
      <c r="C97" s="25" t="s">
        <v>140</v>
      </c>
      <c r="D97" s="25" t="s">
        <v>153</v>
      </c>
      <c r="E97" s="25"/>
      <c r="F97" s="103">
        <f t="shared" si="46"/>
        <v>0</v>
      </c>
      <c r="G97" s="177"/>
      <c r="H97" s="177"/>
      <c r="I97" s="177"/>
      <c r="J97" s="177"/>
      <c r="K97" s="177"/>
      <c r="L97" s="177"/>
      <c r="M97" s="182">
        <f t="shared" ref="M97:M100" si="48">H97+I97</f>
        <v>0</v>
      </c>
      <c r="N97" s="177"/>
      <c r="O97" s="146"/>
      <c r="P97" s="177"/>
      <c r="Q97" s="177"/>
      <c r="R97" s="177"/>
      <c r="S97" s="177"/>
      <c r="T97" s="177"/>
      <c r="U97" s="177"/>
      <c r="V97" s="182">
        <f t="shared" ref="V97:V100" si="49">Q97+R97</f>
        <v>0</v>
      </c>
      <c r="W97" s="177"/>
      <c r="X97" s="146"/>
      <c r="Y97" s="177"/>
      <c r="Z97" s="177"/>
      <c r="AA97" s="177"/>
      <c r="AB97" s="177"/>
      <c r="AC97" s="177"/>
      <c r="AD97" s="177"/>
      <c r="AE97" s="178">
        <f t="shared" si="45"/>
        <v>0</v>
      </c>
      <c r="AF97" s="177"/>
      <c r="AG97" s="146"/>
      <c r="AH97" s="177"/>
      <c r="AI97" s="177"/>
      <c r="AJ97" s="177"/>
      <c r="AK97" s="177"/>
      <c r="AL97" s="177"/>
      <c r="AM97" s="177"/>
      <c r="AN97" s="182">
        <f t="shared" si="40"/>
        <v>0</v>
      </c>
      <c r="AO97" s="177"/>
      <c r="AP97" s="146"/>
      <c r="AQ97" s="177"/>
      <c r="AR97" s="177"/>
      <c r="AS97" s="177"/>
      <c r="AT97" s="177"/>
      <c r="AU97" s="177"/>
      <c r="AV97" s="177"/>
      <c r="AW97" s="182">
        <f t="shared" si="41"/>
        <v>0</v>
      </c>
      <c r="AX97" s="177"/>
      <c r="AY97" s="146"/>
      <c r="AZ97" s="177"/>
      <c r="BA97" s="177"/>
      <c r="BB97" s="177"/>
      <c r="BC97" s="177"/>
      <c r="BD97" s="177"/>
      <c r="BE97" s="177"/>
      <c r="BF97" s="182">
        <f t="shared" si="42"/>
        <v>0</v>
      </c>
      <c r="BG97" s="177"/>
      <c r="BH97" s="146"/>
      <c r="BI97" s="177"/>
      <c r="BJ97" s="177"/>
      <c r="BK97" s="177"/>
      <c r="BL97" s="177"/>
      <c r="BM97" s="177"/>
      <c r="BN97" s="178">
        <f t="shared" si="43"/>
        <v>0</v>
      </c>
      <c r="BO97" s="177"/>
      <c r="BP97" s="146"/>
      <c r="BQ97" s="177"/>
      <c r="BR97" s="177"/>
      <c r="BS97" s="177"/>
      <c r="BT97" s="177"/>
      <c r="BU97" s="177"/>
      <c r="BV97" s="178">
        <f t="shared" si="47"/>
        <v>0</v>
      </c>
      <c r="BW97" s="177"/>
      <c r="BX97" s="146"/>
    </row>
    <row r="98" spans="1:76" x14ac:dyDescent="0.25">
      <c r="A98" s="25" t="s">
        <v>185</v>
      </c>
      <c r="B98" s="25" t="s">
        <v>426</v>
      </c>
      <c r="C98" s="25" t="s">
        <v>126</v>
      </c>
      <c r="D98" s="28" t="s">
        <v>427</v>
      </c>
      <c r="E98" s="29"/>
      <c r="F98" s="103">
        <f t="shared" si="46"/>
        <v>0</v>
      </c>
      <c r="G98" s="197"/>
      <c r="H98" s="198"/>
      <c r="I98" s="198"/>
      <c r="J98" s="198"/>
      <c r="K98" s="198"/>
      <c r="L98" s="198"/>
      <c r="M98" s="181">
        <f t="shared" si="48"/>
        <v>0</v>
      </c>
      <c r="N98" s="198"/>
      <c r="O98" s="146"/>
      <c r="P98" s="198"/>
      <c r="Q98" s="198"/>
      <c r="R98" s="198"/>
      <c r="S98" s="198"/>
      <c r="T98" s="198"/>
      <c r="U98" s="198"/>
      <c r="V98" s="181">
        <f t="shared" si="49"/>
        <v>0</v>
      </c>
      <c r="W98" s="198"/>
      <c r="X98" s="146"/>
      <c r="Y98" s="198"/>
      <c r="Z98" s="198"/>
      <c r="AA98" s="198"/>
      <c r="AB98" s="198"/>
      <c r="AC98" s="198"/>
      <c r="AD98" s="198"/>
      <c r="AE98" s="182">
        <f t="shared" si="45"/>
        <v>0</v>
      </c>
      <c r="AF98" s="198"/>
      <c r="AG98" s="146"/>
      <c r="AH98" s="198"/>
      <c r="AI98" s="198"/>
      <c r="AJ98" s="198"/>
      <c r="AK98" s="198"/>
      <c r="AL98" s="198"/>
      <c r="AM98" s="198"/>
      <c r="AN98" s="181">
        <f t="shared" si="40"/>
        <v>0</v>
      </c>
      <c r="AO98" s="198"/>
      <c r="AP98" s="146"/>
      <c r="AQ98" s="198"/>
      <c r="AR98" s="198"/>
      <c r="AS98" s="198"/>
      <c r="AT98" s="198"/>
      <c r="AU98" s="198"/>
      <c r="AV98" s="198"/>
      <c r="AW98" s="181">
        <f t="shared" si="41"/>
        <v>0</v>
      </c>
      <c r="AX98" s="198"/>
      <c r="AY98" s="146"/>
      <c r="AZ98" s="198"/>
      <c r="BA98" s="198"/>
      <c r="BB98" s="198"/>
      <c r="BC98" s="198"/>
      <c r="BD98" s="198"/>
      <c r="BE98" s="198"/>
      <c r="BF98" s="181">
        <f t="shared" si="42"/>
        <v>0</v>
      </c>
      <c r="BG98" s="198"/>
      <c r="BH98" s="146"/>
      <c r="BI98" s="198"/>
      <c r="BJ98" s="198"/>
      <c r="BK98" s="198"/>
      <c r="BL98" s="198"/>
      <c r="BM98" s="198"/>
      <c r="BN98" s="182">
        <f t="shared" si="43"/>
        <v>0</v>
      </c>
      <c r="BO98" s="198"/>
      <c r="BP98" s="146"/>
      <c r="BQ98" s="198"/>
      <c r="BR98" s="198"/>
      <c r="BS98" s="198"/>
      <c r="BT98" s="198"/>
      <c r="BU98" s="198"/>
      <c r="BV98" s="182">
        <f t="shared" si="47"/>
        <v>0</v>
      </c>
      <c r="BW98" s="198"/>
      <c r="BX98" s="146"/>
    </row>
    <row r="99" spans="1:76" x14ac:dyDescent="0.25">
      <c r="A99" s="25" t="s">
        <v>109</v>
      </c>
      <c r="B99" s="25" t="s">
        <v>110</v>
      </c>
      <c r="C99" s="26" t="s">
        <v>140</v>
      </c>
      <c r="D99" s="25" t="s">
        <v>112</v>
      </c>
      <c r="E99" s="26"/>
      <c r="F99" s="103">
        <f t="shared" si="46"/>
        <v>0</v>
      </c>
      <c r="G99" s="171"/>
      <c r="H99" s="172"/>
      <c r="I99" s="172"/>
      <c r="J99" s="172"/>
      <c r="K99" s="172"/>
      <c r="L99" s="172"/>
      <c r="M99" s="182">
        <f t="shared" si="48"/>
        <v>0</v>
      </c>
      <c r="N99" s="173"/>
      <c r="O99" s="139"/>
      <c r="P99" s="171"/>
      <c r="Q99" s="172"/>
      <c r="R99" s="172"/>
      <c r="S99" s="172"/>
      <c r="T99" s="172"/>
      <c r="U99" s="172"/>
      <c r="V99" s="182">
        <f t="shared" si="49"/>
        <v>0</v>
      </c>
      <c r="W99" s="172"/>
      <c r="X99" s="139"/>
      <c r="Y99" s="172"/>
      <c r="Z99" s="172"/>
      <c r="AA99" s="172"/>
      <c r="AB99" s="172"/>
      <c r="AC99" s="172"/>
      <c r="AD99" s="172"/>
      <c r="AE99" s="182">
        <f t="shared" ref="AE99:AE100" si="50">Z99+AA99</f>
        <v>0</v>
      </c>
      <c r="AF99" s="172"/>
      <c r="AG99" s="139"/>
      <c r="AH99" s="172"/>
      <c r="AI99" s="172"/>
      <c r="AJ99" s="172"/>
      <c r="AK99" s="172"/>
      <c r="AL99" s="172"/>
      <c r="AM99" s="172"/>
      <c r="AN99" s="182">
        <f t="shared" ref="AN99:AN100" si="51">AI99+AJ99</f>
        <v>0</v>
      </c>
      <c r="AO99" s="172"/>
      <c r="AP99" s="139"/>
      <c r="AQ99" s="172"/>
      <c r="AR99" s="172"/>
      <c r="AS99" s="172"/>
      <c r="AT99" s="172"/>
      <c r="AU99" s="172"/>
      <c r="AV99" s="172"/>
      <c r="AW99" s="182">
        <f t="shared" ref="AW99:AW100" si="52">AR99+AS99</f>
        <v>0</v>
      </c>
      <c r="AX99" s="172"/>
      <c r="AY99" s="139"/>
      <c r="AZ99" s="172"/>
      <c r="BA99" s="172"/>
      <c r="BB99" s="172"/>
      <c r="BC99" s="172"/>
      <c r="BD99" s="172"/>
      <c r="BE99" s="172"/>
      <c r="BF99" s="182">
        <f t="shared" ref="BF99:BF100" si="53">BA99+BB99</f>
        <v>0</v>
      </c>
      <c r="BG99" s="172"/>
      <c r="BH99" s="139"/>
      <c r="BI99" s="172"/>
      <c r="BJ99" s="172"/>
      <c r="BK99" s="172"/>
      <c r="BL99" s="172"/>
      <c r="BM99" s="172"/>
      <c r="BN99" s="182">
        <f t="shared" si="43"/>
        <v>0</v>
      </c>
      <c r="BO99" s="172"/>
      <c r="BP99" s="139"/>
      <c r="BQ99" s="172"/>
      <c r="BR99" s="172"/>
      <c r="BS99" s="172"/>
      <c r="BT99" s="172"/>
      <c r="BU99" s="172"/>
      <c r="BV99" s="182">
        <f t="shared" si="47"/>
        <v>0</v>
      </c>
      <c r="BW99" s="172"/>
      <c r="BX99" s="139"/>
    </row>
    <row r="100" spans="1:76" x14ac:dyDescent="0.25">
      <c r="A100" s="25" t="s">
        <v>109</v>
      </c>
      <c r="B100" s="25" t="s">
        <v>110</v>
      </c>
      <c r="C100" s="26" t="s">
        <v>140</v>
      </c>
      <c r="D100" s="25" t="s">
        <v>193</v>
      </c>
      <c r="E100" s="26"/>
      <c r="F100" s="102">
        <f t="shared" si="46"/>
        <v>0</v>
      </c>
      <c r="G100" s="171"/>
      <c r="H100" s="172"/>
      <c r="I100" s="172"/>
      <c r="J100" s="172"/>
      <c r="K100" s="172"/>
      <c r="L100" s="172"/>
      <c r="M100" s="177">
        <f t="shared" si="48"/>
        <v>0</v>
      </c>
      <c r="N100" s="173"/>
      <c r="O100" s="139"/>
      <c r="P100" s="171"/>
      <c r="Q100" s="172"/>
      <c r="R100" s="172"/>
      <c r="S100" s="172"/>
      <c r="T100" s="172"/>
      <c r="U100" s="172"/>
      <c r="V100" s="177">
        <f t="shared" si="49"/>
        <v>0</v>
      </c>
      <c r="W100" s="172"/>
      <c r="X100" s="139"/>
      <c r="Y100" s="172"/>
      <c r="Z100" s="172"/>
      <c r="AA100" s="172"/>
      <c r="AB100" s="172"/>
      <c r="AC100" s="172"/>
      <c r="AD100" s="172"/>
      <c r="AE100" s="177">
        <f t="shared" si="50"/>
        <v>0</v>
      </c>
      <c r="AF100" s="172"/>
      <c r="AG100" s="139"/>
      <c r="AH100" s="172"/>
      <c r="AI100" s="172"/>
      <c r="AJ100" s="172"/>
      <c r="AK100" s="172"/>
      <c r="AL100" s="172"/>
      <c r="AM100" s="172"/>
      <c r="AN100" s="177">
        <f t="shared" si="51"/>
        <v>0</v>
      </c>
      <c r="AO100" s="172"/>
      <c r="AP100" s="139"/>
      <c r="AQ100" s="172"/>
      <c r="AR100" s="172"/>
      <c r="AS100" s="172"/>
      <c r="AT100" s="172"/>
      <c r="AU100" s="172"/>
      <c r="AV100" s="172"/>
      <c r="AW100" s="177">
        <f t="shared" si="52"/>
        <v>0</v>
      </c>
      <c r="AX100" s="172"/>
      <c r="AY100" s="139"/>
      <c r="AZ100" s="172"/>
      <c r="BA100" s="172"/>
      <c r="BB100" s="172"/>
      <c r="BC100" s="172"/>
      <c r="BD100" s="172"/>
      <c r="BE100" s="172"/>
      <c r="BF100" s="177">
        <f t="shared" si="53"/>
        <v>0</v>
      </c>
      <c r="BG100" s="172"/>
      <c r="BH100" s="139"/>
      <c r="BI100" s="172"/>
      <c r="BJ100" s="172"/>
      <c r="BK100" s="172"/>
      <c r="BL100" s="172"/>
      <c r="BM100" s="172"/>
      <c r="BN100" s="177">
        <f t="shared" si="43"/>
        <v>0</v>
      </c>
      <c r="BO100" s="172"/>
      <c r="BP100" s="139"/>
      <c r="BQ100" s="172"/>
      <c r="BR100" s="172"/>
      <c r="BS100" s="172"/>
      <c r="BT100" s="172"/>
      <c r="BU100" s="172"/>
      <c r="BV100" s="177">
        <f t="shared" si="47"/>
        <v>0</v>
      </c>
      <c r="BW100" s="172"/>
      <c r="BX100" s="139"/>
    </row>
    <row r="101" spans="1:76" x14ac:dyDescent="0.25">
      <c r="A101" s="35"/>
      <c r="B101" s="35"/>
      <c r="C101" s="35"/>
      <c r="D101" s="35"/>
      <c r="E101" s="35"/>
    </row>
    <row r="102" spans="1:76" x14ac:dyDescent="0.25">
      <c r="A102" s="35"/>
      <c r="B102" s="35"/>
      <c r="C102" s="35"/>
      <c r="D102" s="35"/>
      <c r="E102" s="35"/>
    </row>
    <row r="103" spans="1:76" ht="16.5" thickBot="1" x14ac:dyDescent="0.3">
      <c r="A103" s="35"/>
      <c r="B103" s="35"/>
      <c r="C103" s="35"/>
      <c r="D103" s="35"/>
      <c r="E103" s="35"/>
      <c r="BH103" s="201"/>
    </row>
    <row r="104" spans="1:76" s="17" customFormat="1" ht="63" x14ac:dyDescent="0.25">
      <c r="A104" s="222" t="s">
        <v>20</v>
      </c>
      <c r="B104" s="217"/>
      <c r="C104" s="217"/>
      <c r="D104" s="217"/>
      <c r="E104" s="217"/>
      <c r="F104" s="143" t="s">
        <v>4</v>
      </c>
      <c r="G104" s="164" t="s">
        <v>5</v>
      </c>
      <c r="H104" s="165" t="s">
        <v>6</v>
      </c>
      <c r="I104" s="165" t="s">
        <v>7</v>
      </c>
      <c r="J104" s="152" t="s">
        <v>415</v>
      </c>
      <c r="K104" s="165" t="s">
        <v>6</v>
      </c>
      <c r="L104" s="165" t="s">
        <v>7</v>
      </c>
      <c r="M104" s="152" t="s">
        <v>8</v>
      </c>
      <c r="N104" s="145" t="s">
        <v>366</v>
      </c>
      <c r="O104" s="12" t="s">
        <v>9</v>
      </c>
      <c r="P104" s="164" t="s">
        <v>5</v>
      </c>
      <c r="Q104" s="165" t="s">
        <v>6</v>
      </c>
      <c r="R104" s="165" t="s">
        <v>7</v>
      </c>
      <c r="S104" s="152" t="s">
        <v>415</v>
      </c>
      <c r="T104" s="165" t="s">
        <v>6</v>
      </c>
      <c r="U104" s="165" t="s">
        <v>7</v>
      </c>
      <c r="V104" s="152" t="s">
        <v>8</v>
      </c>
      <c r="W104" s="145" t="s">
        <v>366</v>
      </c>
      <c r="X104" s="12" t="s">
        <v>9</v>
      </c>
      <c r="Y104" s="169" t="s">
        <v>396</v>
      </c>
      <c r="Z104" s="165" t="s">
        <v>6</v>
      </c>
      <c r="AA104" s="152" t="s">
        <v>7</v>
      </c>
      <c r="AB104" s="152" t="s">
        <v>415</v>
      </c>
      <c r="AC104" s="165" t="s">
        <v>6</v>
      </c>
      <c r="AD104" s="165" t="s">
        <v>7</v>
      </c>
      <c r="AE104" s="152" t="s">
        <v>8</v>
      </c>
      <c r="AF104" s="145" t="s">
        <v>366</v>
      </c>
      <c r="AG104" s="12" t="s">
        <v>9</v>
      </c>
      <c r="AH104" s="164" t="s">
        <v>5</v>
      </c>
      <c r="AI104" s="165" t="s">
        <v>6</v>
      </c>
      <c r="AJ104" s="152"/>
      <c r="AK104" s="152" t="s">
        <v>415</v>
      </c>
      <c r="AL104" s="165" t="s">
        <v>6</v>
      </c>
      <c r="AM104" s="165" t="s">
        <v>7</v>
      </c>
      <c r="AN104" s="152" t="s">
        <v>8</v>
      </c>
      <c r="AO104" s="145" t="s">
        <v>366</v>
      </c>
      <c r="AP104" s="12" t="s">
        <v>9</v>
      </c>
      <c r="AQ104" s="164" t="s">
        <v>5</v>
      </c>
      <c r="AR104" s="165" t="s">
        <v>6</v>
      </c>
      <c r="AS104" s="152" t="s">
        <v>7</v>
      </c>
      <c r="AT104" s="152" t="s">
        <v>415</v>
      </c>
      <c r="AU104" s="165" t="s">
        <v>6</v>
      </c>
      <c r="AV104" s="165" t="s">
        <v>7</v>
      </c>
      <c r="AW104" s="152" t="s">
        <v>8</v>
      </c>
      <c r="AX104" s="145" t="s">
        <v>366</v>
      </c>
      <c r="AY104" s="12" t="s">
        <v>9</v>
      </c>
      <c r="AZ104" s="164" t="s">
        <v>5</v>
      </c>
      <c r="BA104" s="165" t="s">
        <v>6</v>
      </c>
      <c r="BB104" s="152" t="s">
        <v>7</v>
      </c>
      <c r="BC104" s="152" t="s">
        <v>415</v>
      </c>
      <c r="BD104" s="165" t="s">
        <v>6</v>
      </c>
      <c r="BE104" s="165" t="s">
        <v>7</v>
      </c>
      <c r="BF104" s="152" t="s">
        <v>8</v>
      </c>
      <c r="BG104" s="145" t="s">
        <v>366</v>
      </c>
      <c r="BH104" s="12" t="s">
        <v>9</v>
      </c>
      <c r="BI104" s="164" t="s">
        <v>5</v>
      </c>
      <c r="BJ104" s="165" t="s">
        <v>6</v>
      </c>
      <c r="BK104" s="152" t="s">
        <v>415</v>
      </c>
      <c r="BL104" s="165" t="s">
        <v>6</v>
      </c>
      <c r="BM104" s="165" t="s">
        <v>7</v>
      </c>
      <c r="BN104" s="152" t="s">
        <v>8</v>
      </c>
      <c r="BO104" s="145" t="s">
        <v>366</v>
      </c>
      <c r="BP104" s="12" t="s">
        <v>9</v>
      </c>
      <c r="BQ104" s="164" t="s">
        <v>5</v>
      </c>
      <c r="BR104" s="165" t="s">
        <v>6</v>
      </c>
      <c r="BS104" s="152" t="s">
        <v>415</v>
      </c>
      <c r="BT104" s="165" t="s">
        <v>6</v>
      </c>
      <c r="BU104" s="165" t="s">
        <v>10</v>
      </c>
      <c r="BV104" s="165" t="s">
        <v>8</v>
      </c>
      <c r="BW104" s="145" t="s">
        <v>366</v>
      </c>
      <c r="BX104" s="12" t="s">
        <v>9</v>
      </c>
    </row>
    <row r="105" spans="1:76" x14ac:dyDescent="0.25">
      <c r="A105" s="18" t="s">
        <v>11</v>
      </c>
      <c r="B105" s="18" t="s">
        <v>12</v>
      </c>
      <c r="C105" s="19" t="s">
        <v>13</v>
      </c>
      <c r="D105" s="19" t="s">
        <v>14</v>
      </c>
      <c r="E105" s="19" t="s">
        <v>61</v>
      </c>
      <c r="F105" s="45"/>
      <c r="G105" s="171"/>
      <c r="H105" s="172"/>
      <c r="I105" s="172"/>
      <c r="J105" s="173"/>
      <c r="K105" s="173"/>
      <c r="L105" s="173"/>
      <c r="M105" s="173"/>
      <c r="N105" s="174"/>
      <c r="O105" s="175"/>
      <c r="P105" s="171"/>
      <c r="Q105" s="172"/>
      <c r="R105" s="172"/>
      <c r="S105" s="173"/>
      <c r="T105" s="173"/>
      <c r="U105" s="173"/>
      <c r="V105" s="173"/>
      <c r="W105" s="174"/>
      <c r="X105" s="175"/>
      <c r="Y105" s="171"/>
      <c r="Z105" s="172"/>
      <c r="AA105" s="173"/>
      <c r="AB105" s="173"/>
      <c r="AC105" s="173"/>
      <c r="AD105" s="172"/>
      <c r="AE105" s="173"/>
      <c r="AF105" s="174"/>
      <c r="AG105" s="175"/>
      <c r="AH105" s="171"/>
      <c r="AI105" s="172"/>
      <c r="AJ105" s="173"/>
      <c r="AK105" s="173"/>
      <c r="AL105" s="173"/>
      <c r="AM105" s="172"/>
      <c r="AN105" s="173"/>
      <c r="AO105" s="174"/>
      <c r="AP105" s="175"/>
      <c r="AQ105" s="171"/>
      <c r="AR105" s="172"/>
      <c r="AS105" s="173"/>
      <c r="AT105" s="173"/>
      <c r="AU105" s="173"/>
      <c r="AV105" s="172"/>
      <c r="AW105" s="173"/>
      <c r="AX105" s="174"/>
      <c r="AY105" s="175"/>
      <c r="AZ105" s="171"/>
      <c r="BA105" s="172"/>
      <c r="BB105" s="173"/>
      <c r="BC105" s="173"/>
      <c r="BD105" s="173"/>
      <c r="BE105" s="172"/>
      <c r="BF105" s="173"/>
      <c r="BG105" s="174"/>
      <c r="BH105" s="175"/>
      <c r="BI105" s="171"/>
      <c r="BJ105" s="172"/>
      <c r="BK105" s="173"/>
      <c r="BL105" s="173"/>
      <c r="BM105" s="172"/>
      <c r="BN105" s="173"/>
      <c r="BO105" s="174"/>
      <c r="BP105" s="175"/>
      <c r="BQ105" s="171"/>
      <c r="BR105" s="171"/>
      <c r="BS105" s="173"/>
      <c r="BT105" s="173"/>
      <c r="BU105" s="172"/>
      <c r="BV105" s="173"/>
      <c r="BW105" s="174"/>
      <c r="BX105" s="175"/>
    </row>
    <row r="106" spans="1:76" x14ac:dyDescent="0.25">
      <c r="A106" s="24" t="s">
        <v>124</v>
      </c>
      <c r="B106" s="25" t="s">
        <v>125</v>
      </c>
      <c r="C106" s="26" t="s">
        <v>126</v>
      </c>
      <c r="D106" s="26" t="s">
        <v>127</v>
      </c>
      <c r="E106" s="26"/>
      <c r="F106" s="102">
        <f t="shared" ref="F106:F115" si="54">O106+X106+AG106+AP106+AY106+BH106+BP106+BX106</f>
        <v>19</v>
      </c>
      <c r="G106" s="176"/>
      <c r="H106" s="177"/>
      <c r="I106" s="177"/>
      <c r="J106" s="178"/>
      <c r="K106" s="178"/>
      <c r="L106" s="178"/>
      <c r="M106" s="178">
        <f t="shared" ref="M106:M119" si="55">G106+H106</f>
        <v>0</v>
      </c>
      <c r="N106" s="179"/>
      <c r="O106" s="139"/>
      <c r="P106" s="176"/>
      <c r="Q106" s="177"/>
      <c r="R106" s="177"/>
      <c r="S106" s="178"/>
      <c r="T106" s="178"/>
      <c r="U106" s="178"/>
      <c r="V106" s="178">
        <f t="shared" ref="V106:V119" si="56">P106+Q106</f>
        <v>0</v>
      </c>
      <c r="W106" s="179"/>
      <c r="X106" s="139"/>
      <c r="Y106" s="176">
        <v>0</v>
      </c>
      <c r="Z106" s="177">
        <v>0</v>
      </c>
      <c r="AA106" s="178">
        <v>47.32</v>
      </c>
      <c r="AB106" s="178">
        <v>4</v>
      </c>
      <c r="AC106" s="178">
        <v>0</v>
      </c>
      <c r="AD106" s="177">
        <v>34.880000000000003</v>
      </c>
      <c r="AE106" s="178">
        <f>Y106+Z106+AB106+AC106</f>
        <v>4</v>
      </c>
      <c r="AF106" s="179" t="s">
        <v>398</v>
      </c>
      <c r="AG106" s="139">
        <v>19</v>
      </c>
      <c r="AH106" s="176"/>
      <c r="AI106" s="177"/>
      <c r="AJ106" s="178"/>
      <c r="AK106" s="178"/>
      <c r="AL106" s="178"/>
      <c r="AM106" s="177"/>
      <c r="AN106" s="178">
        <f t="shared" ref="AN106:AN119" si="57">AH106+AI106</f>
        <v>0</v>
      </c>
      <c r="AO106" s="179"/>
      <c r="AP106" s="139"/>
      <c r="AQ106" s="176"/>
      <c r="AR106" s="177"/>
      <c r="AS106" s="178"/>
      <c r="AT106" s="178"/>
      <c r="AU106" s="178"/>
      <c r="AV106" s="177"/>
      <c r="AW106" s="178">
        <f t="shared" ref="AW106:AW119" si="58">AQ106+AR106</f>
        <v>0</v>
      </c>
      <c r="AX106" s="179"/>
      <c r="AY106" s="139"/>
      <c r="AZ106" s="176"/>
      <c r="BA106" s="177"/>
      <c r="BB106" s="178"/>
      <c r="BC106" s="178"/>
      <c r="BD106" s="178"/>
      <c r="BE106" s="177"/>
      <c r="BF106" s="178">
        <f t="shared" ref="BF106:BF119" si="59">AZ106+BA106</f>
        <v>0</v>
      </c>
      <c r="BG106" s="179"/>
      <c r="BH106" s="139"/>
      <c r="BI106" s="176"/>
      <c r="BJ106" s="177"/>
      <c r="BK106" s="178"/>
      <c r="BL106" s="178"/>
      <c r="BM106" s="177"/>
      <c r="BN106" s="178">
        <f t="shared" ref="BN106:BN119" si="60">BI106+BJ106</f>
        <v>0</v>
      </c>
      <c r="BO106" s="179"/>
      <c r="BP106" s="139"/>
      <c r="BQ106" s="176"/>
      <c r="BR106" s="176"/>
      <c r="BS106" s="178"/>
      <c r="BT106" s="178"/>
      <c r="BU106" s="177"/>
      <c r="BV106" s="178">
        <f t="shared" ref="BV106:BV119" si="61">BQ106+BR106</f>
        <v>0</v>
      </c>
      <c r="BW106" s="179"/>
      <c r="BX106" s="139"/>
    </row>
    <row r="107" spans="1:76" x14ac:dyDescent="0.25">
      <c r="A107" s="25" t="s">
        <v>138</v>
      </c>
      <c r="B107" s="25" t="s">
        <v>139</v>
      </c>
      <c r="C107" s="26" t="s">
        <v>140</v>
      </c>
      <c r="D107" s="25" t="s">
        <v>141</v>
      </c>
      <c r="E107" s="26"/>
      <c r="F107" s="102">
        <f t="shared" si="54"/>
        <v>0</v>
      </c>
      <c r="G107" s="176"/>
      <c r="H107" s="177"/>
      <c r="I107" s="177"/>
      <c r="J107" s="178"/>
      <c r="K107" s="178"/>
      <c r="L107" s="178"/>
      <c r="M107" s="178">
        <f t="shared" si="55"/>
        <v>0</v>
      </c>
      <c r="N107" s="179"/>
      <c r="O107" s="139"/>
      <c r="P107" s="176"/>
      <c r="Q107" s="177"/>
      <c r="R107" s="177"/>
      <c r="S107" s="178"/>
      <c r="T107" s="178"/>
      <c r="U107" s="178"/>
      <c r="V107" s="178">
        <f t="shared" si="56"/>
        <v>0</v>
      </c>
      <c r="W107" s="179"/>
      <c r="X107" s="139"/>
      <c r="Y107" s="176"/>
      <c r="Z107" s="177"/>
      <c r="AA107" s="178"/>
      <c r="AB107" s="178"/>
      <c r="AC107" s="178"/>
      <c r="AD107" s="177"/>
      <c r="AE107" s="178">
        <f t="shared" ref="AE107:AE119" si="62">Y107+Z107+AB107+AC107</f>
        <v>0</v>
      </c>
      <c r="AF107" s="179"/>
      <c r="AG107" s="139"/>
      <c r="AH107" s="176"/>
      <c r="AI107" s="177"/>
      <c r="AJ107" s="178"/>
      <c r="AK107" s="178"/>
      <c r="AL107" s="178"/>
      <c r="AM107" s="177"/>
      <c r="AN107" s="178">
        <f t="shared" si="57"/>
        <v>0</v>
      </c>
      <c r="AO107" s="179"/>
      <c r="AP107" s="139"/>
      <c r="AQ107" s="176"/>
      <c r="AR107" s="177"/>
      <c r="AS107" s="178"/>
      <c r="AT107" s="178"/>
      <c r="AU107" s="178"/>
      <c r="AV107" s="177"/>
      <c r="AW107" s="178">
        <f t="shared" si="58"/>
        <v>0</v>
      </c>
      <c r="AX107" s="179"/>
      <c r="AY107" s="139"/>
      <c r="AZ107" s="176"/>
      <c r="BA107" s="177"/>
      <c r="BB107" s="178"/>
      <c r="BC107" s="178"/>
      <c r="BD107" s="178"/>
      <c r="BE107" s="177"/>
      <c r="BF107" s="178">
        <f t="shared" si="59"/>
        <v>0</v>
      </c>
      <c r="BG107" s="179"/>
      <c r="BH107" s="139"/>
      <c r="BI107" s="176"/>
      <c r="BJ107" s="177"/>
      <c r="BK107" s="178"/>
      <c r="BL107" s="178"/>
      <c r="BM107" s="177"/>
      <c r="BN107" s="178">
        <f t="shared" si="60"/>
        <v>0</v>
      </c>
      <c r="BO107" s="179"/>
      <c r="BP107" s="139"/>
      <c r="BQ107" s="176"/>
      <c r="BR107" s="176"/>
      <c r="BS107" s="178"/>
      <c r="BT107" s="178"/>
      <c r="BU107" s="177"/>
      <c r="BV107" s="178">
        <f t="shared" si="61"/>
        <v>0</v>
      </c>
      <c r="BW107" s="179"/>
      <c r="BX107" s="139"/>
    </row>
    <row r="108" spans="1:76" x14ac:dyDescent="0.25">
      <c r="A108" s="24" t="s">
        <v>174</v>
      </c>
      <c r="B108" s="25" t="s">
        <v>175</v>
      </c>
      <c r="C108" s="26" t="s">
        <v>176</v>
      </c>
      <c r="D108" s="26" t="s">
        <v>177</v>
      </c>
      <c r="E108" s="26"/>
      <c r="F108" s="102">
        <f t="shared" si="54"/>
        <v>0</v>
      </c>
      <c r="G108" s="176"/>
      <c r="H108" s="177"/>
      <c r="I108" s="177"/>
      <c r="J108" s="178"/>
      <c r="K108" s="178"/>
      <c r="L108" s="178"/>
      <c r="M108" s="178">
        <f t="shared" si="55"/>
        <v>0</v>
      </c>
      <c r="N108" s="179"/>
      <c r="O108" s="139"/>
      <c r="P108" s="176"/>
      <c r="Q108" s="177"/>
      <c r="R108" s="177"/>
      <c r="S108" s="178"/>
      <c r="T108" s="178"/>
      <c r="U108" s="178"/>
      <c r="V108" s="178">
        <f t="shared" si="56"/>
        <v>0</v>
      </c>
      <c r="W108" s="179"/>
      <c r="X108" s="139"/>
      <c r="Y108" s="176"/>
      <c r="Z108" s="177"/>
      <c r="AA108" s="178"/>
      <c r="AB108" s="178"/>
      <c r="AC108" s="178"/>
      <c r="AD108" s="177"/>
      <c r="AE108" s="178">
        <f t="shared" si="62"/>
        <v>0</v>
      </c>
      <c r="AF108" s="179"/>
      <c r="AG108" s="139"/>
      <c r="AH108" s="176"/>
      <c r="AI108" s="177"/>
      <c r="AJ108" s="178"/>
      <c r="AK108" s="178"/>
      <c r="AL108" s="178"/>
      <c r="AM108" s="177"/>
      <c r="AN108" s="178">
        <f t="shared" si="57"/>
        <v>0</v>
      </c>
      <c r="AO108" s="179"/>
      <c r="AP108" s="139"/>
      <c r="AQ108" s="176"/>
      <c r="AR108" s="177"/>
      <c r="AS108" s="178"/>
      <c r="AT108" s="178"/>
      <c r="AU108" s="178"/>
      <c r="AV108" s="177"/>
      <c r="AW108" s="178">
        <f t="shared" si="58"/>
        <v>0</v>
      </c>
      <c r="AX108" s="179"/>
      <c r="AY108" s="139"/>
      <c r="AZ108" s="176"/>
      <c r="BA108" s="177"/>
      <c r="BB108" s="178"/>
      <c r="BC108" s="178"/>
      <c r="BD108" s="178"/>
      <c r="BE108" s="177"/>
      <c r="BF108" s="178">
        <f t="shared" si="59"/>
        <v>0</v>
      </c>
      <c r="BG108" s="179"/>
      <c r="BH108" s="139"/>
      <c r="BI108" s="176"/>
      <c r="BJ108" s="177"/>
      <c r="BK108" s="178"/>
      <c r="BL108" s="178"/>
      <c r="BM108" s="177"/>
      <c r="BN108" s="178">
        <f t="shared" si="60"/>
        <v>0</v>
      </c>
      <c r="BO108" s="179"/>
      <c r="BP108" s="139"/>
      <c r="BQ108" s="176"/>
      <c r="BR108" s="176"/>
      <c r="BS108" s="178"/>
      <c r="BT108" s="178"/>
      <c r="BU108" s="177"/>
      <c r="BV108" s="178">
        <f t="shared" si="61"/>
        <v>0</v>
      </c>
      <c r="BW108" s="179"/>
      <c r="BX108" s="139"/>
    </row>
    <row r="109" spans="1:76" x14ac:dyDescent="0.25">
      <c r="A109" s="24" t="s">
        <v>185</v>
      </c>
      <c r="B109" s="25" t="s">
        <v>186</v>
      </c>
      <c r="C109" s="26" t="s">
        <v>126</v>
      </c>
      <c r="D109" s="26" t="s">
        <v>187</v>
      </c>
      <c r="E109" s="26"/>
      <c r="F109" s="102">
        <f t="shared" si="54"/>
        <v>0</v>
      </c>
      <c r="G109" s="176"/>
      <c r="H109" s="177"/>
      <c r="I109" s="177"/>
      <c r="J109" s="178"/>
      <c r="K109" s="178"/>
      <c r="L109" s="178"/>
      <c r="M109" s="178">
        <f t="shared" si="55"/>
        <v>0</v>
      </c>
      <c r="N109" s="179"/>
      <c r="O109" s="139"/>
      <c r="P109" s="176"/>
      <c r="Q109" s="177"/>
      <c r="R109" s="177"/>
      <c r="S109" s="178"/>
      <c r="T109" s="178"/>
      <c r="U109" s="178"/>
      <c r="V109" s="178">
        <f t="shared" si="56"/>
        <v>0</v>
      </c>
      <c r="W109" s="179"/>
      <c r="X109" s="139"/>
      <c r="Y109" s="176"/>
      <c r="Z109" s="177"/>
      <c r="AA109" s="178"/>
      <c r="AB109" s="178"/>
      <c r="AC109" s="178"/>
      <c r="AD109" s="177"/>
      <c r="AE109" s="178">
        <f t="shared" si="62"/>
        <v>0</v>
      </c>
      <c r="AF109" s="179"/>
      <c r="AG109" s="139"/>
      <c r="AH109" s="176"/>
      <c r="AI109" s="177"/>
      <c r="AJ109" s="178"/>
      <c r="AK109" s="178"/>
      <c r="AL109" s="178"/>
      <c r="AM109" s="177"/>
      <c r="AN109" s="178">
        <f t="shared" si="57"/>
        <v>0</v>
      </c>
      <c r="AO109" s="179"/>
      <c r="AP109" s="139"/>
      <c r="AQ109" s="176"/>
      <c r="AR109" s="177"/>
      <c r="AS109" s="178"/>
      <c r="AT109" s="178"/>
      <c r="AU109" s="178"/>
      <c r="AV109" s="177"/>
      <c r="AW109" s="178">
        <f t="shared" si="58"/>
        <v>0</v>
      </c>
      <c r="AX109" s="179"/>
      <c r="AY109" s="139"/>
      <c r="AZ109" s="176"/>
      <c r="BA109" s="177"/>
      <c r="BB109" s="178"/>
      <c r="BC109" s="178"/>
      <c r="BD109" s="178"/>
      <c r="BE109" s="177"/>
      <c r="BF109" s="178">
        <f t="shared" si="59"/>
        <v>0</v>
      </c>
      <c r="BG109" s="179"/>
      <c r="BH109" s="139"/>
      <c r="BI109" s="185"/>
      <c r="BJ109" s="177"/>
      <c r="BK109" s="178"/>
      <c r="BL109" s="178"/>
      <c r="BM109" s="177"/>
      <c r="BN109" s="178">
        <f t="shared" si="60"/>
        <v>0</v>
      </c>
      <c r="BO109" s="179"/>
      <c r="BP109" s="139"/>
      <c r="BQ109" s="176"/>
      <c r="BR109" s="176"/>
      <c r="BS109" s="178"/>
      <c r="BT109" s="178"/>
      <c r="BU109" s="177"/>
      <c r="BV109" s="178">
        <f t="shared" si="61"/>
        <v>0</v>
      </c>
      <c r="BW109" s="179"/>
      <c r="BX109" s="139"/>
    </row>
    <row r="110" spans="1:76" x14ac:dyDescent="0.25">
      <c r="A110" s="25" t="s">
        <v>205</v>
      </c>
      <c r="B110" s="25" t="s">
        <v>206</v>
      </c>
      <c r="C110" s="26" t="s">
        <v>207</v>
      </c>
      <c r="D110" s="25" t="s">
        <v>208</v>
      </c>
      <c r="E110" s="26"/>
      <c r="F110" s="102">
        <f t="shared" si="54"/>
        <v>0</v>
      </c>
      <c r="G110" s="176"/>
      <c r="H110" s="177"/>
      <c r="I110" s="177"/>
      <c r="J110" s="178"/>
      <c r="K110" s="178"/>
      <c r="L110" s="178"/>
      <c r="M110" s="178">
        <f t="shared" si="55"/>
        <v>0</v>
      </c>
      <c r="N110" s="179"/>
      <c r="O110" s="139"/>
      <c r="P110" s="176"/>
      <c r="Q110" s="177"/>
      <c r="R110" s="177"/>
      <c r="S110" s="178"/>
      <c r="T110" s="178"/>
      <c r="U110" s="178"/>
      <c r="V110" s="178">
        <f t="shared" si="56"/>
        <v>0</v>
      </c>
      <c r="W110" s="179"/>
      <c r="X110" s="139"/>
      <c r="Y110" s="176"/>
      <c r="Z110" s="177"/>
      <c r="AA110" s="178"/>
      <c r="AB110" s="178"/>
      <c r="AC110" s="178"/>
      <c r="AD110" s="177"/>
      <c r="AE110" s="178">
        <f t="shared" si="62"/>
        <v>0</v>
      </c>
      <c r="AF110" s="179"/>
      <c r="AG110" s="139"/>
      <c r="AH110" s="176"/>
      <c r="AI110" s="177"/>
      <c r="AJ110" s="178"/>
      <c r="AK110" s="178"/>
      <c r="AL110" s="178"/>
      <c r="AM110" s="177"/>
      <c r="AN110" s="178">
        <f t="shared" si="57"/>
        <v>0</v>
      </c>
      <c r="AO110" s="179"/>
      <c r="AP110" s="139"/>
      <c r="AQ110" s="176"/>
      <c r="AR110" s="177"/>
      <c r="AS110" s="178"/>
      <c r="AT110" s="178"/>
      <c r="AU110" s="178"/>
      <c r="AV110" s="177"/>
      <c r="AW110" s="178">
        <f t="shared" si="58"/>
        <v>0</v>
      </c>
      <c r="AX110" s="179"/>
      <c r="AY110" s="139"/>
      <c r="AZ110" s="176"/>
      <c r="BA110" s="177"/>
      <c r="BB110" s="178"/>
      <c r="BC110" s="178"/>
      <c r="BD110" s="178"/>
      <c r="BE110" s="177"/>
      <c r="BF110" s="178">
        <f t="shared" si="59"/>
        <v>0</v>
      </c>
      <c r="BG110" s="179"/>
      <c r="BH110" s="139"/>
      <c r="BI110" s="176"/>
      <c r="BJ110" s="177"/>
      <c r="BK110" s="178"/>
      <c r="BL110" s="178"/>
      <c r="BM110" s="177"/>
      <c r="BN110" s="178">
        <f t="shared" si="60"/>
        <v>0</v>
      </c>
      <c r="BO110" s="179"/>
      <c r="BP110" s="139"/>
      <c r="BQ110" s="176"/>
      <c r="BR110" s="176"/>
      <c r="BS110" s="178"/>
      <c r="BT110" s="178"/>
      <c r="BU110" s="177"/>
      <c r="BV110" s="178">
        <f t="shared" si="61"/>
        <v>0</v>
      </c>
      <c r="BW110" s="179"/>
      <c r="BX110" s="139"/>
    </row>
    <row r="111" spans="1:76" x14ac:dyDescent="0.25">
      <c r="A111" s="25" t="s">
        <v>107</v>
      </c>
      <c r="B111" s="25" t="s">
        <v>111</v>
      </c>
      <c r="C111" s="25" t="s">
        <v>140</v>
      </c>
      <c r="D111" s="26" t="s">
        <v>108</v>
      </c>
      <c r="E111" s="26"/>
      <c r="F111" s="102">
        <f t="shared" si="54"/>
        <v>0</v>
      </c>
      <c r="G111" s="176"/>
      <c r="H111" s="177"/>
      <c r="I111" s="177"/>
      <c r="J111" s="178"/>
      <c r="K111" s="178"/>
      <c r="L111" s="178"/>
      <c r="M111" s="178">
        <f t="shared" si="55"/>
        <v>0</v>
      </c>
      <c r="N111" s="179"/>
      <c r="O111" s="139"/>
      <c r="P111" s="176"/>
      <c r="Q111" s="177"/>
      <c r="R111" s="177"/>
      <c r="S111" s="178"/>
      <c r="T111" s="178"/>
      <c r="U111" s="178"/>
      <c r="V111" s="178">
        <f t="shared" si="56"/>
        <v>0</v>
      </c>
      <c r="W111" s="179"/>
      <c r="X111" s="139"/>
      <c r="Y111" s="176"/>
      <c r="Z111" s="177"/>
      <c r="AA111" s="178"/>
      <c r="AB111" s="178"/>
      <c r="AC111" s="178"/>
      <c r="AD111" s="177"/>
      <c r="AE111" s="178">
        <f t="shared" si="62"/>
        <v>0</v>
      </c>
      <c r="AF111" s="179"/>
      <c r="AG111" s="139"/>
      <c r="AH111" s="176"/>
      <c r="AI111" s="177"/>
      <c r="AJ111" s="178"/>
      <c r="AK111" s="178"/>
      <c r="AL111" s="178"/>
      <c r="AM111" s="177"/>
      <c r="AN111" s="178">
        <f t="shared" si="57"/>
        <v>0</v>
      </c>
      <c r="AO111" s="179"/>
      <c r="AP111" s="139"/>
      <c r="AQ111" s="176"/>
      <c r="AR111" s="177"/>
      <c r="AS111" s="178"/>
      <c r="AT111" s="178"/>
      <c r="AU111" s="178"/>
      <c r="AV111" s="177"/>
      <c r="AW111" s="178">
        <f t="shared" si="58"/>
        <v>0</v>
      </c>
      <c r="AX111" s="179"/>
      <c r="AY111" s="139"/>
      <c r="AZ111" s="176"/>
      <c r="BA111" s="177"/>
      <c r="BB111" s="178"/>
      <c r="BC111" s="178"/>
      <c r="BD111" s="178"/>
      <c r="BE111" s="177"/>
      <c r="BF111" s="178">
        <f t="shared" si="59"/>
        <v>0</v>
      </c>
      <c r="BG111" s="179"/>
      <c r="BH111" s="139"/>
      <c r="BI111" s="176"/>
      <c r="BJ111" s="177"/>
      <c r="BK111" s="178"/>
      <c r="BL111" s="178"/>
      <c r="BM111" s="177"/>
      <c r="BN111" s="178">
        <f t="shared" si="60"/>
        <v>0</v>
      </c>
      <c r="BO111" s="179"/>
      <c r="BP111" s="139"/>
      <c r="BQ111" s="176"/>
      <c r="BR111" s="176"/>
      <c r="BS111" s="178"/>
      <c r="BT111" s="178"/>
      <c r="BU111" s="177"/>
      <c r="BV111" s="178">
        <f t="shared" si="61"/>
        <v>0</v>
      </c>
      <c r="BW111" s="179"/>
      <c r="BX111" s="139"/>
    </row>
    <row r="112" spans="1:76" x14ac:dyDescent="0.25">
      <c r="A112" s="25" t="s">
        <v>205</v>
      </c>
      <c r="B112" s="25" t="s">
        <v>206</v>
      </c>
      <c r="C112" s="26" t="s">
        <v>207</v>
      </c>
      <c r="D112" s="25" t="s">
        <v>254</v>
      </c>
      <c r="E112" s="26"/>
      <c r="F112" s="102">
        <f t="shared" si="54"/>
        <v>0</v>
      </c>
      <c r="G112" s="176"/>
      <c r="H112" s="177"/>
      <c r="I112" s="177"/>
      <c r="J112" s="178"/>
      <c r="K112" s="178"/>
      <c r="L112" s="178"/>
      <c r="M112" s="178">
        <f t="shared" si="55"/>
        <v>0</v>
      </c>
      <c r="N112" s="179"/>
      <c r="O112" s="139"/>
      <c r="P112" s="176"/>
      <c r="Q112" s="177"/>
      <c r="R112" s="177"/>
      <c r="S112" s="178"/>
      <c r="T112" s="178"/>
      <c r="U112" s="178"/>
      <c r="V112" s="178">
        <f t="shared" si="56"/>
        <v>0</v>
      </c>
      <c r="W112" s="179"/>
      <c r="X112" s="139"/>
      <c r="Y112" s="176"/>
      <c r="Z112" s="177"/>
      <c r="AA112" s="178"/>
      <c r="AB112" s="178"/>
      <c r="AC112" s="178"/>
      <c r="AD112" s="177"/>
      <c r="AE112" s="178">
        <f t="shared" si="62"/>
        <v>0</v>
      </c>
      <c r="AF112" s="179"/>
      <c r="AG112" s="139"/>
      <c r="AH112" s="176"/>
      <c r="AI112" s="177"/>
      <c r="AJ112" s="178"/>
      <c r="AK112" s="178"/>
      <c r="AL112" s="178"/>
      <c r="AM112" s="177"/>
      <c r="AN112" s="178">
        <f t="shared" si="57"/>
        <v>0</v>
      </c>
      <c r="AO112" s="179"/>
      <c r="AP112" s="139"/>
      <c r="AQ112" s="176"/>
      <c r="AR112" s="177"/>
      <c r="AS112" s="178"/>
      <c r="AT112" s="178"/>
      <c r="AU112" s="178"/>
      <c r="AV112" s="177"/>
      <c r="AW112" s="178">
        <f t="shared" si="58"/>
        <v>0</v>
      </c>
      <c r="AX112" s="179"/>
      <c r="AY112" s="139"/>
      <c r="AZ112" s="176"/>
      <c r="BA112" s="177"/>
      <c r="BB112" s="178"/>
      <c r="BC112" s="178"/>
      <c r="BD112" s="178"/>
      <c r="BE112" s="177"/>
      <c r="BF112" s="178">
        <f t="shared" si="59"/>
        <v>0</v>
      </c>
      <c r="BG112" s="179"/>
      <c r="BH112" s="139"/>
      <c r="BI112" s="176"/>
      <c r="BJ112" s="177"/>
      <c r="BK112" s="178"/>
      <c r="BL112" s="178"/>
      <c r="BM112" s="177"/>
      <c r="BN112" s="178">
        <f t="shared" si="60"/>
        <v>0</v>
      </c>
      <c r="BO112" s="179"/>
      <c r="BP112" s="139"/>
      <c r="BQ112" s="176"/>
      <c r="BR112" s="176"/>
      <c r="BS112" s="178"/>
      <c r="BT112" s="178"/>
      <c r="BU112" s="177"/>
      <c r="BV112" s="178">
        <f t="shared" si="61"/>
        <v>0</v>
      </c>
      <c r="BW112" s="179"/>
      <c r="BX112" s="139"/>
    </row>
    <row r="113" spans="1:76" x14ac:dyDescent="0.25">
      <c r="A113" s="25" t="s">
        <v>255</v>
      </c>
      <c r="B113" s="25" t="s">
        <v>105</v>
      </c>
      <c r="C113" s="26" t="s">
        <v>342</v>
      </c>
      <c r="D113" s="25" t="s">
        <v>106</v>
      </c>
      <c r="E113" s="26"/>
      <c r="F113" s="102">
        <f t="shared" si="54"/>
        <v>0</v>
      </c>
      <c r="G113" s="176"/>
      <c r="H113" s="177"/>
      <c r="I113" s="177"/>
      <c r="J113" s="178"/>
      <c r="K113" s="178"/>
      <c r="L113" s="178"/>
      <c r="M113" s="178">
        <f t="shared" si="55"/>
        <v>0</v>
      </c>
      <c r="N113" s="179"/>
      <c r="O113" s="139"/>
      <c r="P113" s="176"/>
      <c r="Q113" s="177"/>
      <c r="R113" s="177"/>
      <c r="S113" s="178"/>
      <c r="T113" s="178"/>
      <c r="U113" s="178"/>
      <c r="V113" s="178">
        <f t="shared" si="56"/>
        <v>0</v>
      </c>
      <c r="W113" s="179"/>
      <c r="X113" s="139"/>
      <c r="Y113" s="176"/>
      <c r="Z113" s="177"/>
      <c r="AA113" s="178"/>
      <c r="AB113" s="178"/>
      <c r="AC113" s="178"/>
      <c r="AD113" s="177"/>
      <c r="AE113" s="178">
        <f t="shared" si="62"/>
        <v>0</v>
      </c>
      <c r="AF113" s="179"/>
      <c r="AG113" s="139"/>
      <c r="AH113" s="176"/>
      <c r="AI113" s="177"/>
      <c r="AJ113" s="178"/>
      <c r="AK113" s="178"/>
      <c r="AL113" s="178"/>
      <c r="AM113" s="177"/>
      <c r="AN113" s="178">
        <f t="shared" si="57"/>
        <v>0</v>
      </c>
      <c r="AO113" s="179"/>
      <c r="AP113" s="139"/>
      <c r="AQ113" s="176"/>
      <c r="AR113" s="177"/>
      <c r="AS113" s="178"/>
      <c r="AT113" s="178"/>
      <c r="AU113" s="178"/>
      <c r="AV113" s="199"/>
      <c r="AW113" s="178">
        <f t="shared" si="58"/>
        <v>0</v>
      </c>
      <c r="AX113" s="179"/>
      <c r="AY113" s="139"/>
      <c r="AZ113" s="176"/>
      <c r="BA113" s="177"/>
      <c r="BB113" s="178"/>
      <c r="BC113" s="178"/>
      <c r="BD113" s="178"/>
      <c r="BE113" s="177"/>
      <c r="BF113" s="178">
        <f t="shared" si="59"/>
        <v>0</v>
      </c>
      <c r="BG113" s="179"/>
      <c r="BH113" s="139"/>
      <c r="BI113" s="176"/>
      <c r="BJ113" s="177"/>
      <c r="BK113" s="178"/>
      <c r="BL113" s="178"/>
      <c r="BM113" s="177"/>
      <c r="BN113" s="178">
        <f t="shared" si="60"/>
        <v>0</v>
      </c>
      <c r="BO113" s="179"/>
      <c r="BP113" s="139"/>
      <c r="BQ113" s="176"/>
      <c r="BR113" s="176"/>
      <c r="BS113" s="178"/>
      <c r="BT113" s="178"/>
      <c r="BU113" s="177"/>
      <c r="BV113" s="178">
        <f t="shared" si="61"/>
        <v>0</v>
      </c>
      <c r="BW113" s="179"/>
      <c r="BX113" s="139"/>
    </row>
    <row r="114" spans="1:76" x14ac:dyDescent="0.25">
      <c r="A114" s="25" t="s">
        <v>269</v>
      </c>
      <c r="B114" s="25" t="s">
        <v>115</v>
      </c>
      <c r="C114" s="25" t="s">
        <v>270</v>
      </c>
      <c r="D114" s="26" t="s">
        <v>116</v>
      </c>
      <c r="E114" s="26"/>
      <c r="F114" s="102">
        <f t="shared" si="54"/>
        <v>0</v>
      </c>
      <c r="G114" s="176"/>
      <c r="H114" s="177"/>
      <c r="I114" s="177"/>
      <c r="J114" s="178"/>
      <c r="K114" s="178"/>
      <c r="L114" s="178"/>
      <c r="M114" s="178">
        <f t="shared" si="55"/>
        <v>0</v>
      </c>
      <c r="N114" s="179"/>
      <c r="O114" s="139"/>
      <c r="P114" s="176"/>
      <c r="Q114" s="177"/>
      <c r="R114" s="177"/>
      <c r="S114" s="178"/>
      <c r="T114" s="178"/>
      <c r="U114" s="178"/>
      <c r="V114" s="178">
        <f t="shared" si="56"/>
        <v>0</v>
      </c>
      <c r="W114" s="179"/>
      <c r="X114" s="139"/>
      <c r="Y114" s="176"/>
      <c r="Z114" s="177"/>
      <c r="AA114" s="178"/>
      <c r="AB114" s="178"/>
      <c r="AC114" s="178"/>
      <c r="AD114" s="177"/>
      <c r="AE114" s="178">
        <f t="shared" si="62"/>
        <v>0</v>
      </c>
      <c r="AF114" s="179"/>
      <c r="AG114" s="139"/>
      <c r="AH114" s="176"/>
      <c r="AI114" s="177"/>
      <c r="AJ114" s="178"/>
      <c r="AK114" s="178"/>
      <c r="AL114" s="178"/>
      <c r="AM114" s="177"/>
      <c r="AN114" s="178">
        <f t="shared" si="57"/>
        <v>0</v>
      </c>
      <c r="AO114" s="179"/>
      <c r="AP114" s="139"/>
      <c r="AQ114" s="176"/>
      <c r="AR114" s="177"/>
      <c r="AS114" s="178"/>
      <c r="AT114" s="178"/>
      <c r="AU114" s="178"/>
      <c r="AV114" s="177"/>
      <c r="AW114" s="178">
        <f t="shared" si="58"/>
        <v>0</v>
      </c>
      <c r="AX114" s="179"/>
      <c r="AY114" s="139"/>
      <c r="AZ114" s="176"/>
      <c r="BA114" s="177"/>
      <c r="BB114" s="178"/>
      <c r="BC114" s="178"/>
      <c r="BD114" s="178"/>
      <c r="BE114" s="177"/>
      <c r="BF114" s="178">
        <f t="shared" si="59"/>
        <v>0</v>
      </c>
      <c r="BG114" s="179"/>
      <c r="BH114" s="139"/>
      <c r="BI114" s="176"/>
      <c r="BJ114" s="177"/>
      <c r="BK114" s="178"/>
      <c r="BL114" s="178"/>
      <c r="BM114" s="177"/>
      <c r="BN114" s="178">
        <f t="shared" si="60"/>
        <v>0</v>
      </c>
      <c r="BO114" s="179"/>
      <c r="BP114" s="139"/>
      <c r="BQ114" s="176"/>
      <c r="BR114" s="176"/>
      <c r="BS114" s="178"/>
      <c r="BT114" s="178"/>
      <c r="BU114" s="177"/>
      <c r="BV114" s="178">
        <f t="shared" si="61"/>
        <v>0</v>
      </c>
      <c r="BW114" s="179"/>
      <c r="BX114" s="139"/>
    </row>
    <row r="115" spans="1:76" x14ac:dyDescent="0.25">
      <c r="A115" s="28" t="s">
        <v>269</v>
      </c>
      <c r="B115" s="28" t="s">
        <v>115</v>
      </c>
      <c r="C115" s="28" t="s">
        <v>270</v>
      </c>
      <c r="D115" s="9" t="s">
        <v>271</v>
      </c>
      <c r="E115" s="9"/>
      <c r="F115" s="102">
        <f t="shared" si="54"/>
        <v>20</v>
      </c>
      <c r="G115" s="180"/>
      <c r="H115" s="181"/>
      <c r="I115" s="181"/>
      <c r="J115" s="182"/>
      <c r="K115" s="182"/>
      <c r="L115" s="182"/>
      <c r="M115" s="178">
        <f t="shared" si="55"/>
        <v>0</v>
      </c>
      <c r="N115" s="179"/>
      <c r="O115" s="146"/>
      <c r="P115" s="180">
        <v>0</v>
      </c>
      <c r="Q115" s="181">
        <v>0</v>
      </c>
      <c r="R115" s="181">
        <v>73</v>
      </c>
      <c r="S115" s="182">
        <v>0</v>
      </c>
      <c r="T115" s="182">
        <v>0</v>
      </c>
      <c r="U115" s="182">
        <v>41.53</v>
      </c>
      <c r="V115" s="178">
        <f t="shared" si="56"/>
        <v>0</v>
      </c>
      <c r="W115" s="179" t="s">
        <v>397</v>
      </c>
      <c r="X115" s="146">
        <v>20</v>
      </c>
      <c r="Y115" s="180">
        <v>0</v>
      </c>
      <c r="Z115" s="181">
        <v>0</v>
      </c>
      <c r="AA115" s="182">
        <v>46.58</v>
      </c>
      <c r="AB115" s="182">
        <v>16</v>
      </c>
      <c r="AC115" s="182">
        <v>0</v>
      </c>
      <c r="AD115" s="181">
        <v>52.39</v>
      </c>
      <c r="AE115" s="178">
        <f t="shared" si="62"/>
        <v>16</v>
      </c>
      <c r="AF115" s="179"/>
      <c r="AG115" s="146"/>
      <c r="AH115" s="180"/>
      <c r="AI115" s="181"/>
      <c r="AJ115" s="182"/>
      <c r="AK115" s="182"/>
      <c r="AL115" s="182"/>
      <c r="AM115" s="181"/>
      <c r="AN115" s="178">
        <f t="shared" si="57"/>
        <v>0</v>
      </c>
      <c r="AO115" s="179"/>
      <c r="AP115" s="146"/>
      <c r="AQ115" s="180"/>
      <c r="AR115" s="181"/>
      <c r="AS115" s="182"/>
      <c r="AT115" s="182"/>
      <c r="AU115" s="182"/>
      <c r="AV115" s="181"/>
      <c r="AW115" s="178">
        <f t="shared" si="58"/>
        <v>0</v>
      </c>
      <c r="AX115" s="179"/>
      <c r="AY115" s="146"/>
      <c r="AZ115" s="180"/>
      <c r="BA115" s="181"/>
      <c r="BB115" s="182"/>
      <c r="BC115" s="182"/>
      <c r="BD115" s="182"/>
      <c r="BE115" s="181"/>
      <c r="BF115" s="178">
        <f t="shared" si="59"/>
        <v>0</v>
      </c>
      <c r="BG115" s="179"/>
      <c r="BH115" s="146"/>
      <c r="BI115" s="180"/>
      <c r="BJ115" s="181"/>
      <c r="BK115" s="182"/>
      <c r="BL115" s="182"/>
      <c r="BM115" s="181"/>
      <c r="BN115" s="178">
        <f t="shared" si="60"/>
        <v>0</v>
      </c>
      <c r="BO115" s="179"/>
      <c r="BP115" s="146"/>
      <c r="BQ115" s="180"/>
      <c r="BR115" s="180"/>
      <c r="BS115" s="182"/>
      <c r="BT115" s="182"/>
      <c r="BU115" s="181"/>
      <c r="BV115" s="178">
        <f t="shared" si="61"/>
        <v>0</v>
      </c>
      <c r="BW115" s="179"/>
      <c r="BX115" s="146"/>
    </row>
    <row r="116" spans="1:76" x14ac:dyDescent="0.25">
      <c r="A116" s="25" t="s">
        <v>154</v>
      </c>
      <c r="B116" s="25" t="s">
        <v>314</v>
      </c>
      <c r="C116" s="25" t="s">
        <v>220</v>
      </c>
      <c r="D116" s="2" t="s">
        <v>325</v>
      </c>
      <c r="E116" s="2"/>
      <c r="F116" s="102">
        <v>40</v>
      </c>
      <c r="G116" s="177">
        <v>4</v>
      </c>
      <c r="H116" s="177">
        <v>0</v>
      </c>
      <c r="I116" s="177">
        <v>93.93</v>
      </c>
      <c r="J116" s="178"/>
      <c r="K116" s="178"/>
      <c r="L116" s="178"/>
      <c r="M116" s="178">
        <f t="shared" si="55"/>
        <v>4</v>
      </c>
      <c r="N116" s="179" t="s">
        <v>397</v>
      </c>
      <c r="O116" s="146">
        <v>20</v>
      </c>
      <c r="P116" s="177">
        <v>4</v>
      </c>
      <c r="Q116" s="177">
        <v>0</v>
      </c>
      <c r="R116" s="177">
        <v>61</v>
      </c>
      <c r="S116" s="178"/>
      <c r="T116" s="178"/>
      <c r="U116" s="178"/>
      <c r="V116" s="178">
        <f t="shared" si="56"/>
        <v>4</v>
      </c>
      <c r="W116" s="179" t="s">
        <v>398</v>
      </c>
      <c r="X116" s="146">
        <v>19</v>
      </c>
      <c r="Y116" s="177">
        <v>0</v>
      </c>
      <c r="Z116" s="177">
        <v>0</v>
      </c>
      <c r="AA116" s="178">
        <v>43.13</v>
      </c>
      <c r="AB116" s="178">
        <v>4</v>
      </c>
      <c r="AC116" s="178">
        <v>0</v>
      </c>
      <c r="AD116" s="177">
        <v>34.159999999999997</v>
      </c>
      <c r="AE116" s="178">
        <f t="shared" si="62"/>
        <v>4</v>
      </c>
      <c r="AF116" s="179" t="s">
        <v>397</v>
      </c>
      <c r="AG116" s="146">
        <v>20</v>
      </c>
      <c r="AH116" s="177"/>
      <c r="AI116" s="177"/>
      <c r="AJ116" s="178"/>
      <c r="AK116" s="178"/>
      <c r="AL116" s="178"/>
      <c r="AM116" s="177"/>
      <c r="AN116" s="178">
        <f t="shared" si="57"/>
        <v>0</v>
      </c>
      <c r="AO116" s="179"/>
      <c r="AP116" s="146"/>
      <c r="AQ116" s="177"/>
      <c r="AR116" s="177"/>
      <c r="AS116" s="178"/>
      <c r="AT116" s="178"/>
      <c r="AU116" s="178"/>
      <c r="AV116" s="177"/>
      <c r="AW116" s="178">
        <f t="shared" si="58"/>
        <v>0</v>
      </c>
      <c r="AX116" s="179"/>
      <c r="AY116" s="146"/>
      <c r="AZ116" s="177"/>
      <c r="BA116" s="177"/>
      <c r="BB116" s="178"/>
      <c r="BC116" s="178"/>
      <c r="BD116" s="178"/>
      <c r="BE116" s="177"/>
      <c r="BF116" s="178">
        <f t="shared" si="59"/>
        <v>0</v>
      </c>
      <c r="BG116" s="179"/>
      <c r="BH116" s="146"/>
      <c r="BI116" s="177"/>
      <c r="BJ116" s="177"/>
      <c r="BK116" s="178"/>
      <c r="BL116" s="178"/>
      <c r="BM116" s="177"/>
      <c r="BN116" s="178">
        <f t="shared" si="60"/>
        <v>0</v>
      </c>
      <c r="BO116" s="179"/>
      <c r="BP116" s="146"/>
      <c r="BQ116" s="177"/>
      <c r="BR116" s="177"/>
      <c r="BS116" s="178"/>
      <c r="BT116" s="178"/>
      <c r="BU116" s="177"/>
      <c r="BV116" s="178">
        <f t="shared" si="61"/>
        <v>0</v>
      </c>
      <c r="BW116" s="179"/>
      <c r="BX116" s="146"/>
    </row>
    <row r="117" spans="1:76" x14ac:dyDescent="0.25">
      <c r="A117" s="25" t="s">
        <v>300</v>
      </c>
      <c r="B117" s="25" t="s">
        <v>301</v>
      </c>
      <c r="C117" s="25" t="s">
        <v>126</v>
      </c>
      <c r="D117" s="25" t="s">
        <v>333</v>
      </c>
      <c r="E117" s="2"/>
      <c r="F117" s="102">
        <f>O117+X117+AG117+AP117+AY117+BH117+BP117+BX117</f>
        <v>0</v>
      </c>
      <c r="G117" s="177"/>
      <c r="H117" s="177"/>
      <c r="I117" s="177"/>
      <c r="J117" s="178"/>
      <c r="K117" s="178"/>
      <c r="L117" s="178"/>
      <c r="M117" s="178">
        <f t="shared" si="55"/>
        <v>0</v>
      </c>
      <c r="N117" s="179"/>
      <c r="O117" s="146"/>
      <c r="P117" s="177"/>
      <c r="Q117" s="177"/>
      <c r="R117" s="177"/>
      <c r="S117" s="178"/>
      <c r="T117" s="178"/>
      <c r="U117" s="178"/>
      <c r="V117" s="178">
        <f t="shared" si="56"/>
        <v>0</v>
      </c>
      <c r="W117" s="179"/>
      <c r="X117" s="146"/>
      <c r="Y117" s="177"/>
      <c r="Z117" s="177"/>
      <c r="AA117" s="178"/>
      <c r="AB117" s="178"/>
      <c r="AC117" s="178"/>
      <c r="AD117" s="177"/>
      <c r="AE117" s="178">
        <f t="shared" si="62"/>
        <v>0</v>
      </c>
      <c r="AF117" s="179"/>
      <c r="AG117" s="146"/>
      <c r="AH117" s="177"/>
      <c r="AI117" s="177"/>
      <c r="AJ117" s="178"/>
      <c r="AK117" s="178"/>
      <c r="AL117" s="178"/>
      <c r="AM117" s="177"/>
      <c r="AN117" s="178">
        <f t="shared" si="57"/>
        <v>0</v>
      </c>
      <c r="AO117" s="179"/>
      <c r="AP117" s="146"/>
      <c r="AQ117" s="177"/>
      <c r="AR117" s="177"/>
      <c r="AS117" s="178"/>
      <c r="AT117" s="178"/>
      <c r="AU117" s="178"/>
      <c r="AV117" s="177"/>
      <c r="AW117" s="178">
        <f t="shared" si="58"/>
        <v>0</v>
      </c>
      <c r="AX117" s="179"/>
      <c r="AY117" s="146"/>
      <c r="AZ117" s="177"/>
      <c r="BA117" s="177"/>
      <c r="BB117" s="178"/>
      <c r="BC117" s="178"/>
      <c r="BD117" s="178"/>
      <c r="BE117" s="177"/>
      <c r="BF117" s="178">
        <f t="shared" si="59"/>
        <v>0</v>
      </c>
      <c r="BG117" s="179"/>
      <c r="BH117" s="146"/>
      <c r="BI117" s="177"/>
      <c r="BJ117" s="177"/>
      <c r="BK117" s="178"/>
      <c r="BL117" s="178"/>
      <c r="BM117" s="177"/>
      <c r="BN117" s="178">
        <f t="shared" si="60"/>
        <v>0</v>
      </c>
      <c r="BO117" s="179"/>
      <c r="BP117" s="146"/>
      <c r="BQ117" s="177"/>
      <c r="BR117" s="177"/>
      <c r="BS117" s="178"/>
      <c r="BT117" s="178"/>
      <c r="BU117" s="177"/>
      <c r="BV117" s="178">
        <f t="shared" si="61"/>
        <v>0</v>
      </c>
      <c r="BW117" s="179"/>
      <c r="BX117" s="146"/>
    </row>
    <row r="118" spans="1:76" x14ac:dyDescent="0.25">
      <c r="A118" s="25" t="s">
        <v>348</v>
      </c>
      <c r="B118" s="25" t="s">
        <v>349</v>
      </c>
      <c r="C118" s="25" t="s">
        <v>331</v>
      </c>
      <c r="D118" s="25" t="s">
        <v>350</v>
      </c>
      <c r="E118" s="2"/>
      <c r="F118" s="102">
        <f>O118+X118+AG118+AP118+AY118+BH118+BP118+BX118</f>
        <v>0</v>
      </c>
      <c r="G118" s="177"/>
      <c r="H118" s="177"/>
      <c r="I118" s="177"/>
      <c r="J118" s="178"/>
      <c r="K118" s="178"/>
      <c r="L118" s="178"/>
      <c r="M118" s="178">
        <f>G118+H118</f>
        <v>0</v>
      </c>
      <c r="N118" s="179"/>
      <c r="O118" s="146"/>
      <c r="P118" s="177"/>
      <c r="Q118" s="177"/>
      <c r="R118" s="177"/>
      <c r="S118" s="178"/>
      <c r="T118" s="178"/>
      <c r="U118" s="178"/>
      <c r="V118" s="178">
        <f>P118+Q118</f>
        <v>0</v>
      </c>
      <c r="W118" s="179"/>
      <c r="X118" s="146"/>
      <c r="Y118" s="177"/>
      <c r="Z118" s="177"/>
      <c r="AA118" s="178"/>
      <c r="AB118" s="178"/>
      <c r="AC118" s="178"/>
      <c r="AD118" s="177"/>
      <c r="AE118" s="178">
        <f t="shared" si="62"/>
        <v>0</v>
      </c>
      <c r="AF118" s="179"/>
      <c r="AG118" s="146"/>
      <c r="AH118" s="177"/>
      <c r="AI118" s="177"/>
      <c r="AJ118" s="178"/>
      <c r="AK118" s="178"/>
      <c r="AL118" s="178"/>
      <c r="AM118" s="177"/>
      <c r="AN118" s="178">
        <f t="shared" si="57"/>
        <v>0</v>
      </c>
      <c r="AO118" s="179"/>
      <c r="AP118" s="146"/>
      <c r="AQ118" s="177"/>
      <c r="AR118" s="177"/>
      <c r="AS118" s="178"/>
      <c r="AT118" s="178"/>
      <c r="AU118" s="178"/>
      <c r="AV118" s="177"/>
      <c r="AW118" s="178">
        <f t="shared" si="58"/>
        <v>0</v>
      </c>
      <c r="AX118" s="179"/>
      <c r="AY118" s="146"/>
      <c r="AZ118" s="177"/>
      <c r="BA118" s="177"/>
      <c r="BB118" s="178"/>
      <c r="BC118" s="178"/>
      <c r="BD118" s="178"/>
      <c r="BE118" s="177"/>
      <c r="BF118" s="178">
        <f>AZ118+BA118</f>
        <v>0</v>
      </c>
      <c r="BG118" s="179"/>
      <c r="BH118" s="146"/>
      <c r="BI118" s="177"/>
      <c r="BJ118" s="177"/>
      <c r="BK118" s="178"/>
      <c r="BL118" s="178"/>
      <c r="BM118" s="177"/>
      <c r="BN118" s="178">
        <f>BI118+BJ118</f>
        <v>0</v>
      </c>
      <c r="BO118" s="179"/>
      <c r="BP118" s="146"/>
      <c r="BQ118" s="177"/>
      <c r="BR118" s="177"/>
      <c r="BS118" s="178"/>
      <c r="BT118" s="178"/>
      <c r="BU118" s="177"/>
      <c r="BV118" s="178">
        <f>BQ118+BR118</f>
        <v>0</v>
      </c>
      <c r="BW118" s="179"/>
      <c r="BX118" s="146"/>
    </row>
    <row r="119" spans="1:76" ht="16.5" thickBot="1" x14ac:dyDescent="0.3">
      <c r="A119" s="25" t="s">
        <v>371</v>
      </c>
      <c r="B119" s="25" t="s">
        <v>372</v>
      </c>
      <c r="C119" s="25" t="s">
        <v>377</v>
      </c>
      <c r="D119" s="25" t="s">
        <v>373</v>
      </c>
      <c r="E119" s="2"/>
      <c r="F119" s="102">
        <f>O119+X119+AG119+AP119+AY119+BH119+BP119+BX119</f>
        <v>0</v>
      </c>
      <c r="G119" s="177">
        <v>16</v>
      </c>
      <c r="H119" s="177">
        <v>0</v>
      </c>
      <c r="I119" s="177">
        <v>110.24</v>
      </c>
      <c r="J119" s="178"/>
      <c r="K119" s="178"/>
      <c r="L119" s="178"/>
      <c r="M119" s="178">
        <f t="shared" si="55"/>
        <v>16</v>
      </c>
      <c r="N119" s="179"/>
      <c r="O119" s="140">
        <v>0</v>
      </c>
      <c r="P119" s="177"/>
      <c r="Q119" s="177"/>
      <c r="R119" s="177"/>
      <c r="S119" s="178"/>
      <c r="T119" s="178"/>
      <c r="U119" s="178"/>
      <c r="V119" s="178">
        <f t="shared" si="56"/>
        <v>0</v>
      </c>
      <c r="W119" s="179"/>
      <c r="X119" s="140"/>
      <c r="Y119" s="177"/>
      <c r="Z119" s="177"/>
      <c r="AA119" s="178"/>
      <c r="AB119" s="178"/>
      <c r="AC119" s="178"/>
      <c r="AD119" s="177"/>
      <c r="AE119" s="178">
        <f t="shared" si="62"/>
        <v>0</v>
      </c>
      <c r="AF119" s="179"/>
      <c r="AG119" s="140"/>
      <c r="AH119" s="177"/>
      <c r="AI119" s="177"/>
      <c r="AJ119" s="178"/>
      <c r="AK119" s="178"/>
      <c r="AL119" s="178"/>
      <c r="AM119" s="177"/>
      <c r="AN119" s="178">
        <f t="shared" si="57"/>
        <v>0</v>
      </c>
      <c r="AO119" s="179"/>
      <c r="AP119" s="140"/>
      <c r="AQ119" s="177"/>
      <c r="AR119" s="177"/>
      <c r="AS119" s="178"/>
      <c r="AT119" s="178"/>
      <c r="AU119" s="178"/>
      <c r="AV119" s="177"/>
      <c r="AW119" s="178">
        <f t="shared" si="58"/>
        <v>0</v>
      </c>
      <c r="AX119" s="179"/>
      <c r="AY119" s="140"/>
      <c r="AZ119" s="177"/>
      <c r="BA119" s="177"/>
      <c r="BB119" s="178"/>
      <c r="BC119" s="178"/>
      <c r="BD119" s="178"/>
      <c r="BE119" s="177"/>
      <c r="BF119" s="178">
        <f t="shared" si="59"/>
        <v>0</v>
      </c>
      <c r="BG119" s="179"/>
      <c r="BH119" s="140"/>
      <c r="BI119" s="177"/>
      <c r="BJ119" s="177"/>
      <c r="BK119" s="178"/>
      <c r="BL119" s="178"/>
      <c r="BM119" s="177"/>
      <c r="BN119" s="178">
        <f t="shared" si="60"/>
        <v>0</v>
      </c>
      <c r="BO119" s="179"/>
      <c r="BP119" s="140"/>
      <c r="BQ119" s="177"/>
      <c r="BR119" s="177"/>
      <c r="BS119" s="178"/>
      <c r="BT119" s="178"/>
      <c r="BU119" s="177"/>
      <c r="BV119" s="178">
        <f t="shared" si="61"/>
        <v>0</v>
      </c>
      <c r="BW119" s="179"/>
      <c r="BX119" s="140"/>
    </row>
    <row r="120" spans="1:76" x14ac:dyDescent="0.25">
      <c r="A120" s="35"/>
      <c r="B120" s="35"/>
      <c r="C120" s="35"/>
      <c r="D120" s="1"/>
      <c r="E120" s="1"/>
    </row>
    <row r="121" spans="1:76" ht="16.5" thickBot="1" x14ac:dyDescent="0.3">
      <c r="A121" s="35"/>
      <c r="B121" s="35"/>
      <c r="C121" s="35"/>
      <c r="D121" s="35"/>
      <c r="E121" s="35"/>
    </row>
    <row r="122" spans="1:76" s="17" customFormat="1" ht="63" x14ac:dyDescent="0.25">
      <c r="A122" s="216" t="s">
        <v>21</v>
      </c>
      <c r="B122" s="217"/>
      <c r="C122" s="217"/>
      <c r="D122" s="217"/>
      <c r="E122" s="217"/>
      <c r="F122" s="143" t="s">
        <v>4</v>
      </c>
      <c r="G122" s="164" t="s">
        <v>5</v>
      </c>
      <c r="H122" s="165" t="s">
        <v>6</v>
      </c>
      <c r="I122" s="165" t="s">
        <v>7</v>
      </c>
      <c r="J122" s="152" t="s">
        <v>415</v>
      </c>
      <c r="K122" s="165" t="s">
        <v>6</v>
      </c>
      <c r="L122" s="165" t="s">
        <v>7</v>
      </c>
      <c r="M122" s="167" t="s">
        <v>8</v>
      </c>
      <c r="N122" s="145" t="s">
        <v>366</v>
      </c>
      <c r="O122" s="12" t="s">
        <v>9</v>
      </c>
      <c r="P122" s="164" t="s">
        <v>5</v>
      </c>
      <c r="Q122" s="165" t="s">
        <v>6</v>
      </c>
      <c r="R122" s="165" t="s">
        <v>7</v>
      </c>
      <c r="S122" s="152" t="s">
        <v>415</v>
      </c>
      <c r="T122" s="165" t="s">
        <v>6</v>
      </c>
      <c r="U122" s="165" t="s">
        <v>7</v>
      </c>
      <c r="V122" s="167" t="s">
        <v>8</v>
      </c>
      <c r="W122" s="145" t="s">
        <v>366</v>
      </c>
      <c r="X122" s="12" t="s">
        <v>9</v>
      </c>
      <c r="Y122" s="169" t="s">
        <v>396</v>
      </c>
      <c r="Z122" s="165" t="s">
        <v>6</v>
      </c>
      <c r="AA122" s="152" t="s">
        <v>7</v>
      </c>
      <c r="AB122" s="152" t="s">
        <v>415</v>
      </c>
      <c r="AC122" s="165" t="s">
        <v>6</v>
      </c>
      <c r="AD122" s="165" t="s">
        <v>7</v>
      </c>
      <c r="AE122" s="152" t="s">
        <v>8</v>
      </c>
      <c r="AF122" s="145" t="s">
        <v>366</v>
      </c>
      <c r="AG122" s="12" t="s">
        <v>9</v>
      </c>
      <c r="AH122" s="164" t="s">
        <v>5</v>
      </c>
      <c r="AI122" s="165" t="s">
        <v>6</v>
      </c>
      <c r="AJ122" s="152"/>
      <c r="AK122" s="152" t="s">
        <v>415</v>
      </c>
      <c r="AL122" s="165" t="s">
        <v>6</v>
      </c>
      <c r="AM122" s="165" t="s">
        <v>7</v>
      </c>
      <c r="AN122" s="167" t="s">
        <v>8</v>
      </c>
      <c r="AO122" s="145" t="s">
        <v>366</v>
      </c>
      <c r="AP122" s="12" t="s">
        <v>9</v>
      </c>
      <c r="AQ122" s="164" t="s">
        <v>5</v>
      </c>
      <c r="AR122" s="165" t="s">
        <v>6</v>
      </c>
      <c r="AS122" s="152" t="s">
        <v>7</v>
      </c>
      <c r="AT122" s="152" t="s">
        <v>415</v>
      </c>
      <c r="AU122" s="165" t="s">
        <v>6</v>
      </c>
      <c r="AV122" s="165" t="s">
        <v>7</v>
      </c>
      <c r="AW122" s="167" t="s">
        <v>8</v>
      </c>
      <c r="AX122" s="145" t="s">
        <v>366</v>
      </c>
      <c r="AY122" s="12" t="s">
        <v>9</v>
      </c>
      <c r="AZ122" s="164" t="s">
        <v>5</v>
      </c>
      <c r="BA122" s="165" t="s">
        <v>6</v>
      </c>
      <c r="BB122" s="152" t="s">
        <v>7</v>
      </c>
      <c r="BC122" s="152" t="s">
        <v>415</v>
      </c>
      <c r="BD122" s="165" t="s">
        <v>6</v>
      </c>
      <c r="BE122" s="165" t="s">
        <v>7</v>
      </c>
      <c r="BF122" s="167" t="s">
        <v>8</v>
      </c>
      <c r="BG122" s="145" t="s">
        <v>366</v>
      </c>
      <c r="BH122" s="12" t="s">
        <v>9</v>
      </c>
      <c r="BI122" s="164" t="s">
        <v>5</v>
      </c>
      <c r="BJ122" s="165" t="s">
        <v>6</v>
      </c>
      <c r="BK122" s="152" t="s">
        <v>415</v>
      </c>
      <c r="BL122" s="165" t="s">
        <v>6</v>
      </c>
      <c r="BM122" s="165" t="s">
        <v>7</v>
      </c>
      <c r="BN122" s="167" t="s">
        <v>8</v>
      </c>
      <c r="BO122" s="145" t="s">
        <v>366</v>
      </c>
      <c r="BP122" s="12" t="s">
        <v>9</v>
      </c>
      <c r="BQ122" s="164" t="s">
        <v>5</v>
      </c>
      <c r="BR122" s="165" t="s">
        <v>6</v>
      </c>
      <c r="BS122" s="152" t="s">
        <v>415</v>
      </c>
      <c r="BT122" s="165" t="s">
        <v>6</v>
      </c>
      <c r="BU122" s="165" t="s">
        <v>10</v>
      </c>
      <c r="BV122" s="167" t="s">
        <v>8</v>
      </c>
      <c r="BW122" s="145" t="s">
        <v>366</v>
      </c>
      <c r="BX122" s="12" t="s">
        <v>9</v>
      </c>
    </row>
    <row r="123" spans="1:76" x14ac:dyDescent="0.25">
      <c r="A123" s="18" t="s">
        <v>11</v>
      </c>
      <c r="B123" s="18" t="s">
        <v>12</v>
      </c>
      <c r="C123" s="19" t="s">
        <v>13</v>
      </c>
      <c r="D123" s="19" t="s">
        <v>14</v>
      </c>
      <c r="E123" s="19" t="s">
        <v>61</v>
      </c>
      <c r="F123" s="45"/>
      <c r="G123" s="171"/>
      <c r="H123" s="172"/>
      <c r="I123" s="172"/>
      <c r="J123" s="173"/>
      <c r="K123" s="173"/>
      <c r="L123" s="173"/>
      <c r="M123" s="173"/>
      <c r="N123" s="174"/>
      <c r="O123" s="175"/>
      <c r="P123" s="171"/>
      <c r="Q123" s="172"/>
      <c r="R123" s="172"/>
      <c r="S123" s="173"/>
      <c r="T123" s="173"/>
      <c r="U123" s="173"/>
      <c r="V123" s="173"/>
      <c r="W123" s="174"/>
      <c r="X123" s="175"/>
      <c r="Y123" s="171"/>
      <c r="Z123" s="172"/>
      <c r="AA123" s="173"/>
      <c r="AB123" s="173"/>
      <c r="AC123" s="173"/>
      <c r="AD123" s="172"/>
      <c r="AE123" s="173"/>
      <c r="AF123" s="174"/>
      <c r="AG123" s="175"/>
      <c r="AH123" s="171"/>
      <c r="AI123" s="172"/>
      <c r="AJ123" s="173"/>
      <c r="AK123" s="173"/>
      <c r="AL123" s="173"/>
      <c r="AM123" s="172"/>
      <c r="AN123" s="173"/>
      <c r="AO123" s="174"/>
      <c r="AP123" s="175"/>
      <c r="AQ123" s="171"/>
      <c r="AR123" s="172"/>
      <c r="AS123" s="173"/>
      <c r="AT123" s="173"/>
      <c r="AU123" s="173"/>
      <c r="AV123" s="172"/>
      <c r="AW123" s="173"/>
      <c r="AX123" s="174"/>
      <c r="AY123" s="175"/>
      <c r="AZ123" s="171"/>
      <c r="BA123" s="172"/>
      <c r="BB123" s="173"/>
      <c r="BC123" s="173"/>
      <c r="BD123" s="173"/>
      <c r="BE123" s="172"/>
      <c r="BF123" s="173"/>
      <c r="BG123" s="174"/>
      <c r="BH123" s="175"/>
      <c r="BI123" s="171"/>
      <c r="BJ123" s="172"/>
      <c r="BK123" s="173"/>
      <c r="BL123" s="173"/>
      <c r="BM123" s="172"/>
      <c r="BN123" s="173"/>
      <c r="BO123" s="174"/>
      <c r="BP123" s="175"/>
      <c r="BQ123" s="171"/>
      <c r="BR123" s="171"/>
      <c r="BS123" s="173"/>
      <c r="BT123" s="173"/>
      <c r="BU123" s="172"/>
      <c r="BV123" s="172"/>
      <c r="BW123" s="174"/>
      <c r="BX123" s="175"/>
    </row>
    <row r="124" spans="1:76" x14ac:dyDescent="0.25">
      <c r="A124" s="24" t="s">
        <v>124</v>
      </c>
      <c r="B124" s="25" t="s">
        <v>125</v>
      </c>
      <c r="C124" s="26" t="s">
        <v>126</v>
      </c>
      <c r="D124" s="26" t="s">
        <v>127</v>
      </c>
      <c r="E124" s="26"/>
      <c r="F124" s="102">
        <v>40</v>
      </c>
      <c r="G124" s="176" t="s">
        <v>402</v>
      </c>
      <c r="H124" s="177"/>
      <c r="I124" s="177"/>
      <c r="J124" s="178"/>
      <c r="K124" s="178"/>
      <c r="L124" s="178"/>
      <c r="M124" s="178" t="s">
        <v>402</v>
      </c>
      <c r="N124" s="179"/>
      <c r="O124" s="139"/>
      <c r="P124" s="176">
        <v>4</v>
      </c>
      <c r="Q124" s="177">
        <v>0</v>
      </c>
      <c r="R124" s="177" t="s">
        <v>419</v>
      </c>
      <c r="S124" s="178"/>
      <c r="T124" s="178"/>
      <c r="U124" s="178"/>
      <c r="V124" s="178">
        <f t="shared" ref="V124:V131" si="63">P124+Q124</f>
        <v>4</v>
      </c>
      <c r="W124" s="179" t="s">
        <v>397</v>
      </c>
      <c r="X124" s="139">
        <v>20</v>
      </c>
      <c r="Y124" s="176">
        <v>0</v>
      </c>
      <c r="Z124" s="177">
        <v>0</v>
      </c>
      <c r="AA124" s="178">
        <v>46.26</v>
      </c>
      <c r="AB124" s="178">
        <v>0</v>
      </c>
      <c r="AC124" s="178">
        <v>2</v>
      </c>
      <c r="AD124" s="177">
        <v>44.56</v>
      </c>
      <c r="AE124" s="178">
        <f>Y124+Z124+AB124+AC124</f>
        <v>2</v>
      </c>
      <c r="AF124" s="179" t="s">
        <v>397</v>
      </c>
      <c r="AG124" s="139">
        <v>20</v>
      </c>
      <c r="AH124" s="176">
        <v>4</v>
      </c>
      <c r="AI124" s="177">
        <v>77.12</v>
      </c>
      <c r="AJ124" s="178"/>
      <c r="AK124" s="178"/>
      <c r="AL124" s="178"/>
      <c r="AM124" s="177"/>
      <c r="AN124" s="178">
        <f t="shared" ref="AN124:AN131" si="64">AH124+AI124</f>
        <v>81.12</v>
      </c>
      <c r="AO124" s="179" t="s">
        <v>398</v>
      </c>
      <c r="AP124" s="139">
        <v>19</v>
      </c>
      <c r="AQ124" s="176"/>
      <c r="AR124" s="177"/>
      <c r="AS124" s="178"/>
      <c r="AT124" s="178"/>
      <c r="AU124" s="178"/>
      <c r="AV124" s="177"/>
      <c r="AW124" s="178">
        <f t="shared" ref="AW124:AW131" si="65">AQ124+AR124</f>
        <v>0</v>
      </c>
      <c r="AX124" s="179"/>
      <c r="AY124" s="139"/>
      <c r="AZ124" s="176"/>
      <c r="BA124" s="177"/>
      <c r="BB124" s="178"/>
      <c r="BC124" s="178"/>
      <c r="BD124" s="178"/>
      <c r="BE124" s="177"/>
      <c r="BF124" s="178">
        <f t="shared" ref="BF124:BF131" si="66">AZ124+BA124</f>
        <v>0</v>
      </c>
      <c r="BG124" s="179"/>
      <c r="BH124" s="139"/>
      <c r="BI124" s="176"/>
      <c r="BJ124" s="177"/>
      <c r="BK124" s="178"/>
      <c r="BL124" s="178"/>
      <c r="BM124" s="177"/>
      <c r="BN124" s="178">
        <f t="shared" ref="BN124:BN131" si="67">BI124+BJ124</f>
        <v>0</v>
      </c>
      <c r="BO124" s="179"/>
      <c r="BP124" s="139"/>
      <c r="BQ124" s="176"/>
      <c r="BR124" s="176"/>
      <c r="BS124" s="178"/>
      <c r="BT124" s="178"/>
      <c r="BU124" s="177"/>
      <c r="BV124" s="178">
        <f t="shared" ref="BV124:BV131" si="68">BQ124+BR124</f>
        <v>0</v>
      </c>
      <c r="BW124" s="179"/>
      <c r="BX124" s="139"/>
    </row>
    <row r="125" spans="1:76" x14ac:dyDescent="0.25">
      <c r="A125" s="24" t="s">
        <v>174</v>
      </c>
      <c r="B125" s="25" t="s">
        <v>175</v>
      </c>
      <c r="C125" s="26" t="s">
        <v>176</v>
      </c>
      <c r="D125" s="26" t="s">
        <v>177</v>
      </c>
      <c r="E125" s="26"/>
      <c r="F125" s="102">
        <f>O125+X125+AG125+AP125+AY125+BH125+BP125+BX125</f>
        <v>0</v>
      </c>
      <c r="G125" s="176"/>
      <c r="H125" s="177"/>
      <c r="I125" s="177"/>
      <c r="J125" s="178"/>
      <c r="K125" s="178"/>
      <c r="L125" s="178"/>
      <c r="M125" s="178">
        <f t="shared" ref="M125:M131" si="69">G125+H125</f>
        <v>0</v>
      </c>
      <c r="N125" s="179"/>
      <c r="O125" s="139"/>
      <c r="P125" s="176"/>
      <c r="Q125" s="177"/>
      <c r="R125" s="177"/>
      <c r="S125" s="178"/>
      <c r="T125" s="178"/>
      <c r="U125" s="178"/>
      <c r="V125" s="178">
        <f t="shared" si="63"/>
        <v>0</v>
      </c>
      <c r="W125" s="179"/>
      <c r="X125" s="139"/>
      <c r="Y125" s="176"/>
      <c r="Z125" s="177"/>
      <c r="AA125" s="178"/>
      <c r="AB125" s="178"/>
      <c r="AC125" s="178"/>
      <c r="AD125" s="177"/>
      <c r="AE125" s="178">
        <f t="shared" ref="AE125:AE127" si="70">Y125+Z125+AB125+AC125</f>
        <v>0</v>
      </c>
      <c r="AF125" s="179"/>
      <c r="AG125" s="139"/>
      <c r="AH125" s="176"/>
      <c r="AI125" s="177"/>
      <c r="AJ125" s="178"/>
      <c r="AK125" s="178"/>
      <c r="AL125" s="178"/>
      <c r="AM125" s="177"/>
      <c r="AN125" s="178">
        <f t="shared" si="64"/>
        <v>0</v>
      </c>
      <c r="AO125" s="179"/>
      <c r="AP125" s="139"/>
      <c r="AQ125" s="176"/>
      <c r="AR125" s="177"/>
      <c r="AS125" s="178"/>
      <c r="AT125" s="178"/>
      <c r="AU125" s="178"/>
      <c r="AV125" s="177"/>
      <c r="AW125" s="178">
        <f t="shared" si="65"/>
        <v>0</v>
      </c>
      <c r="AX125" s="179"/>
      <c r="AY125" s="139"/>
      <c r="AZ125" s="200"/>
      <c r="BA125" s="177"/>
      <c r="BB125" s="178"/>
      <c r="BC125" s="178"/>
      <c r="BD125" s="178"/>
      <c r="BE125" s="177"/>
      <c r="BF125" s="178">
        <f t="shared" si="66"/>
        <v>0</v>
      </c>
      <c r="BG125" s="179"/>
      <c r="BH125" s="139"/>
      <c r="BI125" s="176"/>
      <c r="BJ125" s="177"/>
      <c r="BK125" s="178"/>
      <c r="BL125" s="178"/>
      <c r="BM125" s="177"/>
      <c r="BN125" s="178">
        <f t="shared" si="67"/>
        <v>0</v>
      </c>
      <c r="BO125" s="179"/>
      <c r="BP125" s="139"/>
      <c r="BQ125" s="176"/>
      <c r="BR125" s="176"/>
      <c r="BS125" s="178"/>
      <c r="BT125" s="178"/>
      <c r="BU125" s="177"/>
      <c r="BV125" s="178">
        <f t="shared" si="68"/>
        <v>0</v>
      </c>
      <c r="BW125" s="179"/>
      <c r="BX125" s="139"/>
    </row>
    <row r="126" spans="1:76" x14ac:dyDescent="0.25">
      <c r="A126" s="25" t="s">
        <v>255</v>
      </c>
      <c r="B126" s="25" t="s">
        <v>105</v>
      </c>
      <c r="C126" s="26" t="s">
        <v>342</v>
      </c>
      <c r="D126" s="25" t="s">
        <v>106</v>
      </c>
      <c r="E126" s="26"/>
      <c r="F126" s="102">
        <f>O126+X126+AG126+AP126+AY126+BH126+BP126+BX126</f>
        <v>0</v>
      </c>
      <c r="G126" s="176"/>
      <c r="H126" s="177"/>
      <c r="I126" s="177"/>
      <c r="J126" s="178"/>
      <c r="K126" s="178"/>
      <c r="L126" s="178"/>
      <c r="M126" s="178">
        <f t="shared" si="69"/>
        <v>0</v>
      </c>
      <c r="N126" s="179"/>
      <c r="O126" s="139"/>
      <c r="P126" s="176"/>
      <c r="Q126" s="177"/>
      <c r="R126" s="177"/>
      <c r="S126" s="178"/>
      <c r="T126" s="178"/>
      <c r="U126" s="178"/>
      <c r="V126" s="178">
        <f t="shared" si="63"/>
        <v>0</v>
      </c>
      <c r="W126" s="179"/>
      <c r="X126" s="139"/>
      <c r="Y126" s="176"/>
      <c r="Z126" s="177"/>
      <c r="AA126" s="178"/>
      <c r="AB126" s="178"/>
      <c r="AC126" s="178"/>
      <c r="AD126" s="177"/>
      <c r="AE126" s="178">
        <f t="shared" si="70"/>
        <v>0</v>
      </c>
      <c r="AF126" s="179"/>
      <c r="AG126" s="139"/>
      <c r="AH126" s="176"/>
      <c r="AI126" s="177"/>
      <c r="AJ126" s="178"/>
      <c r="AK126" s="178"/>
      <c r="AL126" s="178"/>
      <c r="AM126" s="177"/>
      <c r="AN126" s="178">
        <f t="shared" si="64"/>
        <v>0</v>
      </c>
      <c r="AO126" s="179"/>
      <c r="AP126" s="139"/>
      <c r="AQ126" s="176"/>
      <c r="AR126" s="177"/>
      <c r="AS126" s="178"/>
      <c r="AT126" s="178"/>
      <c r="AU126" s="178"/>
      <c r="AV126" s="177"/>
      <c r="AW126" s="178">
        <f t="shared" si="65"/>
        <v>0</v>
      </c>
      <c r="AX126" s="179"/>
      <c r="AY126" s="139"/>
      <c r="AZ126" s="176"/>
      <c r="BA126" s="177"/>
      <c r="BB126" s="178"/>
      <c r="BC126" s="178"/>
      <c r="BD126" s="178"/>
      <c r="BE126" s="177"/>
      <c r="BF126" s="178">
        <f t="shared" si="66"/>
        <v>0</v>
      </c>
      <c r="BG126" s="179"/>
      <c r="BH126" s="139"/>
      <c r="BI126" s="176"/>
      <c r="BJ126" s="177"/>
      <c r="BK126" s="178"/>
      <c r="BL126" s="178"/>
      <c r="BM126" s="177"/>
      <c r="BN126" s="178">
        <f t="shared" si="67"/>
        <v>0</v>
      </c>
      <c r="BO126" s="179"/>
      <c r="BP126" s="139"/>
      <c r="BQ126" s="176"/>
      <c r="BR126" s="176"/>
      <c r="BS126" s="178"/>
      <c r="BT126" s="178"/>
      <c r="BU126" s="177"/>
      <c r="BV126" s="178">
        <f t="shared" si="68"/>
        <v>0</v>
      </c>
      <c r="BW126" s="179"/>
      <c r="BX126" s="139"/>
    </row>
    <row r="127" spans="1:76" x14ac:dyDescent="0.25">
      <c r="A127" s="25" t="s">
        <v>260</v>
      </c>
      <c r="B127" s="25" t="s">
        <v>261</v>
      </c>
      <c r="C127" s="25" t="s">
        <v>262</v>
      </c>
      <c r="D127" s="26" t="s">
        <v>264</v>
      </c>
      <c r="E127" s="26"/>
      <c r="F127" s="102">
        <v>40</v>
      </c>
      <c r="G127" s="176">
        <v>8</v>
      </c>
      <c r="H127" s="177">
        <v>0</v>
      </c>
      <c r="I127" s="177">
        <v>78.91</v>
      </c>
      <c r="J127" s="178"/>
      <c r="K127" s="178"/>
      <c r="L127" s="178"/>
      <c r="M127" s="178">
        <f t="shared" si="69"/>
        <v>8</v>
      </c>
      <c r="N127" s="179" t="s">
        <v>397</v>
      </c>
      <c r="O127" s="139">
        <v>20</v>
      </c>
      <c r="P127" s="176">
        <v>12</v>
      </c>
      <c r="Q127" s="177">
        <v>0</v>
      </c>
      <c r="R127" s="177" t="s">
        <v>419</v>
      </c>
      <c r="S127" s="178"/>
      <c r="T127" s="178"/>
      <c r="U127" s="178"/>
      <c r="V127" s="178">
        <f t="shared" si="63"/>
        <v>12</v>
      </c>
      <c r="W127" s="179"/>
      <c r="X127" s="139"/>
      <c r="Y127" s="176">
        <v>0</v>
      </c>
      <c r="Z127" s="177">
        <v>0</v>
      </c>
      <c r="AA127" s="178">
        <v>42.22</v>
      </c>
      <c r="AB127" s="178">
        <v>4</v>
      </c>
      <c r="AC127" s="178">
        <v>3</v>
      </c>
      <c r="AD127" s="177">
        <v>45.98</v>
      </c>
      <c r="AE127" s="178">
        <f t="shared" si="70"/>
        <v>7</v>
      </c>
      <c r="AF127" s="179" t="s">
        <v>398</v>
      </c>
      <c r="AG127" s="139">
        <v>19</v>
      </c>
      <c r="AH127" s="176">
        <v>0</v>
      </c>
      <c r="AI127" s="177">
        <v>70.7</v>
      </c>
      <c r="AJ127" s="178"/>
      <c r="AK127" s="178"/>
      <c r="AL127" s="178"/>
      <c r="AM127" s="177"/>
      <c r="AN127" s="178">
        <f t="shared" si="64"/>
        <v>70.7</v>
      </c>
      <c r="AO127" s="179" t="s">
        <v>397</v>
      </c>
      <c r="AP127" s="139">
        <v>20</v>
      </c>
      <c r="AQ127" s="176"/>
      <c r="AR127" s="177"/>
      <c r="AS127" s="178"/>
      <c r="AT127" s="178"/>
      <c r="AU127" s="178"/>
      <c r="AV127" s="177"/>
      <c r="AW127" s="178">
        <f t="shared" si="65"/>
        <v>0</v>
      </c>
      <c r="AX127" s="179"/>
      <c r="AY127" s="139"/>
      <c r="AZ127" s="176"/>
      <c r="BA127" s="177"/>
      <c r="BB127" s="178"/>
      <c r="BC127" s="178"/>
      <c r="BD127" s="178"/>
      <c r="BE127" s="177"/>
      <c r="BF127" s="178">
        <f t="shared" si="66"/>
        <v>0</v>
      </c>
      <c r="BG127" s="179"/>
      <c r="BH127" s="139"/>
      <c r="BI127" s="176"/>
      <c r="BJ127" s="177"/>
      <c r="BK127" s="178"/>
      <c r="BL127" s="178"/>
      <c r="BM127" s="177"/>
      <c r="BN127" s="178">
        <f t="shared" si="67"/>
        <v>0</v>
      </c>
      <c r="BO127" s="179"/>
      <c r="BP127" s="139"/>
      <c r="BQ127" s="176"/>
      <c r="BR127" s="176"/>
      <c r="BS127" s="178"/>
      <c r="BT127" s="178"/>
      <c r="BU127" s="177"/>
      <c r="BV127" s="178">
        <f t="shared" si="68"/>
        <v>0</v>
      </c>
      <c r="BW127" s="179"/>
      <c r="BX127" s="139"/>
    </row>
    <row r="128" spans="1:76" x14ac:dyDescent="0.25">
      <c r="A128" s="25" t="s">
        <v>269</v>
      </c>
      <c r="B128" s="25" t="s">
        <v>115</v>
      </c>
      <c r="C128" s="25" t="s">
        <v>270</v>
      </c>
      <c r="D128" s="4" t="s">
        <v>271</v>
      </c>
      <c r="E128" s="26"/>
      <c r="F128" s="102">
        <f>O128+X128+AG128+AP128+AY128+BH128+BP128+BX128</f>
        <v>18</v>
      </c>
      <c r="G128" s="176"/>
      <c r="H128" s="177"/>
      <c r="I128" s="177"/>
      <c r="J128" s="178"/>
      <c r="K128" s="178"/>
      <c r="L128" s="178"/>
      <c r="M128" s="178">
        <f t="shared" si="69"/>
        <v>0</v>
      </c>
      <c r="N128" s="179"/>
      <c r="O128" s="139"/>
      <c r="P128" s="176"/>
      <c r="Q128" s="177"/>
      <c r="R128" s="177"/>
      <c r="S128" s="178"/>
      <c r="T128" s="178"/>
      <c r="U128" s="178"/>
      <c r="V128" s="178">
        <f t="shared" si="63"/>
        <v>0</v>
      </c>
      <c r="W128" s="179"/>
      <c r="X128" s="139"/>
      <c r="Y128" s="176">
        <v>8</v>
      </c>
      <c r="Z128" s="177">
        <v>0</v>
      </c>
      <c r="AA128" s="178">
        <v>49.63</v>
      </c>
      <c r="AB128" s="178">
        <v>0</v>
      </c>
      <c r="AC128" s="178">
        <v>0</v>
      </c>
      <c r="AD128" s="177">
        <v>40.32</v>
      </c>
      <c r="AE128" s="178">
        <f>Y128+Z128</f>
        <v>8</v>
      </c>
      <c r="AF128" s="179" t="s">
        <v>399</v>
      </c>
      <c r="AG128" s="139">
        <v>18</v>
      </c>
      <c r="AH128" s="176"/>
      <c r="AI128" s="177"/>
      <c r="AJ128" s="178"/>
      <c r="AK128" s="178"/>
      <c r="AL128" s="178"/>
      <c r="AM128" s="177"/>
      <c r="AN128" s="178">
        <f t="shared" si="64"/>
        <v>0</v>
      </c>
      <c r="AO128" s="179"/>
      <c r="AP128" s="139"/>
      <c r="AQ128" s="176"/>
      <c r="AR128" s="177"/>
      <c r="AS128" s="178"/>
      <c r="AT128" s="178"/>
      <c r="AU128" s="178"/>
      <c r="AV128" s="177"/>
      <c r="AW128" s="178">
        <f t="shared" si="65"/>
        <v>0</v>
      </c>
      <c r="AX128" s="179"/>
      <c r="AY128" s="139"/>
      <c r="AZ128" s="176"/>
      <c r="BA128" s="177"/>
      <c r="BB128" s="178"/>
      <c r="BC128" s="178"/>
      <c r="BD128" s="178"/>
      <c r="BE128" s="177"/>
      <c r="BF128" s="178">
        <f t="shared" si="66"/>
        <v>0</v>
      </c>
      <c r="BG128" s="179"/>
      <c r="BH128" s="139"/>
      <c r="BI128" s="176"/>
      <c r="BJ128" s="177"/>
      <c r="BK128" s="178"/>
      <c r="BL128" s="178"/>
      <c r="BM128" s="177"/>
      <c r="BN128" s="178">
        <f t="shared" si="67"/>
        <v>0</v>
      </c>
      <c r="BO128" s="179"/>
      <c r="BP128" s="139"/>
      <c r="BQ128" s="176"/>
      <c r="BR128" s="176"/>
      <c r="BS128" s="178"/>
      <c r="BT128" s="178"/>
      <c r="BU128" s="177"/>
      <c r="BV128" s="178">
        <f t="shared" si="68"/>
        <v>0</v>
      </c>
      <c r="BW128" s="179"/>
      <c r="BX128" s="139"/>
    </row>
    <row r="129" spans="1:76" x14ac:dyDescent="0.25">
      <c r="A129" s="24"/>
      <c r="B129" s="25"/>
      <c r="C129" s="26"/>
      <c r="D129" s="26"/>
      <c r="E129" s="26"/>
      <c r="F129" s="102">
        <f>O129+X129+AG129+AP129+AY129+BH129+BP129+BX129</f>
        <v>0</v>
      </c>
      <c r="G129" s="176"/>
      <c r="H129" s="177"/>
      <c r="I129" s="177"/>
      <c r="J129" s="178"/>
      <c r="K129" s="178"/>
      <c r="L129" s="178"/>
      <c r="M129" s="178">
        <f t="shared" si="69"/>
        <v>0</v>
      </c>
      <c r="N129" s="179"/>
      <c r="O129" s="139"/>
      <c r="P129" s="176"/>
      <c r="Q129" s="177"/>
      <c r="R129" s="177"/>
      <c r="S129" s="178"/>
      <c r="T129" s="178"/>
      <c r="U129" s="178"/>
      <c r="V129" s="178">
        <f t="shared" si="63"/>
        <v>0</v>
      </c>
      <c r="W129" s="179"/>
      <c r="X129" s="139"/>
      <c r="Y129" s="176"/>
      <c r="Z129" s="177"/>
      <c r="AA129" s="178"/>
      <c r="AB129" s="178"/>
      <c r="AC129" s="178"/>
      <c r="AD129" s="177"/>
      <c r="AE129" s="178">
        <f>Y129+Z129</f>
        <v>0</v>
      </c>
      <c r="AF129" s="179"/>
      <c r="AG129" s="139"/>
      <c r="AH129" s="176"/>
      <c r="AI129" s="177"/>
      <c r="AJ129" s="178"/>
      <c r="AK129" s="178"/>
      <c r="AL129" s="178"/>
      <c r="AM129" s="177"/>
      <c r="AN129" s="178">
        <f t="shared" si="64"/>
        <v>0</v>
      </c>
      <c r="AO129" s="179"/>
      <c r="AP129" s="139"/>
      <c r="AQ129" s="176"/>
      <c r="AR129" s="177"/>
      <c r="AS129" s="178"/>
      <c r="AT129" s="178"/>
      <c r="AU129" s="178"/>
      <c r="AV129" s="177"/>
      <c r="AW129" s="178">
        <f t="shared" si="65"/>
        <v>0</v>
      </c>
      <c r="AX129" s="179"/>
      <c r="AY129" s="139"/>
      <c r="AZ129" s="176"/>
      <c r="BA129" s="177"/>
      <c r="BB129" s="178"/>
      <c r="BC129" s="178"/>
      <c r="BD129" s="178"/>
      <c r="BE129" s="177"/>
      <c r="BF129" s="178">
        <f t="shared" si="66"/>
        <v>0</v>
      </c>
      <c r="BG129" s="179"/>
      <c r="BH129" s="139"/>
      <c r="BI129" s="176"/>
      <c r="BJ129" s="177"/>
      <c r="BK129" s="178"/>
      <c r="BL129" s="178"/>
      <c r="BM129" s="177"/>
      <c r="BN129" s="178">
        <f t="shared" si="67"/>
        <v>0</v>
      </c>
      <c r="BO129" s="179"/>
      <c r="BP129" s="139"/>
      <c r="BQ129" s="176"/>
      <c r="BR129" s="176"/>
      <c r="BS129" s="178"/>
      <c r="BT129" s="178"/>
      <c r="BU129" s="177"/>
      <c r="BV129" s="178">
        <f t="shared" si="68"/>
        <v>0</v>
      </c>
      <c r="BW129" s="179"/>
      <c r="BX129" s="139"/>
    </row>
    <row r="130" spans="1:76" x14ac:dyDescent="0.25">
      <c r="A130" s="25"/>
      <c r="B130" s="25"/>
      <c r="C130" s="25"/>
      <c r="D130" s="4"/>
      <c r="E130" s="4"/>
      <c r="F130" s="102">
        <f>O130+X130+AG130+AP130+AY130+BH130+BP130+BX130</f>
        <v>0</v>
      </c>
      <c r="G130" s="176"/>
      <c r="H130" s="177"/>
      <c r="I130" s="177"/>
      <c r="J130" s="178"/>
      <c r="K130" s="178"/>
      <c r="L130" s="178"/>
      <c r="M130" s="178">
        <f t="shared" si="69"/>
        <v>0</v>
      </c>
      <c r="N130" s="179"/>
      <c r="O130" s="139"/>
      <c r="P130" s="176"/>
      <c r="Q130" s="177"/>
      <c r="R130" s="177"/>
      <c r="S130" s="178"/>
      <c r="T130" s="178"/>
      <c r="U130" s="178"/>
      <c r="V130" s="178">
        <f t="shared" si="63"/>
        <v>0</v>
      </c>
      <c r="W130" s="179"/>
      <c r="X130" s="139"/>
      <c r="Y130" s="176"/>
      <c r="Z130" s="177"/>
      <c r="AA130" s="178"/>
      <c r="AB130" s="178"/>
      <c r="AC130" s="178"/>
      <c r="AD130" s="177"/>
      <c r="AE130" s="178">
        <f>Y130+Z130</f>
        <v>0</v>
      </c>
      <c r="AF130" s="179"/>
      <c r="AG130" s="139"/>
      <c r="AH130" s="176"/>
      <c r="AI130" s="177"/>
      <c r="AJ130" s="178"/>
      <c r="AK130" s="178"/>
      <c r="AL130" s="178"/>
      <c r="AM130" s="177"/>
      <c r="AN130" s="178">
        <f t="shared" si="64"/>
        <v>0</v>
      </c>
      <c r="AO130" s="179"/>
      <c r="AP130" s="139"/>
      <c r="AQ130" s="176"/>
      <c r="AR130" s="177"/>
      <c r="AS130" s="178"/>
      <c r="AT130" s="178"/>
      <c r="AU130" s="178"/>
      <c r="AV130" s="177"/>
      <c r="AW130" s="178">
        <f t="shared" si="65"/>
        <v>0</v>
      </c>
      <c r="AX130" s="179"/>
      <c r="AY130" s="139"/>
      <c r="AZ130" s="176"/>
      <c r="BA130" s="177"/>
      <c r="BB130" s="178"/>
      <c r="BC130" s="178"/>
      <c r="BD130" s="178"/>
      <c r="BE130" s="177"/>
      <c r="BF130" s="178">
        <f t="shared" si="66"/>
        <v>0</v>
      </c>
      <c r="BG130" s="179"/>
      <c r="BH130" s="139"/>
      <c r="BI130" s="176"/>
      <c r="BJ130" s="177"/>
      <c r="BK130" s="178"/>
      <c r="BL130" s="178"/>
      <c r="BM130" s="177"/>
      <c r="BN130" s="178">
        <f t="shared" si="67"/>
        <v>0</v>
      </c>
      <c r="BO130" s="179"/>
      <c r="BP130" s="139"/>
      <c r="BQ130" s="176"/>
      <c r="BR130" s="176"/>
      <c r="BS130" s="178"/>
      <c r="BT130" s="178"/>
      <c r="BU130" s="177"/>
      <c r="BV130" s="178">
        <f t="shared" si="68"/>
        <v>0</v>
      </c>
      <c r="BW130" s="179"/>
      <c r="BX130" s="139"/>
    </row>
    <row r="131" spans="1:76" ht="16.5" thickBot="1" x14ac:dyDescent="0.3">
      <c r="A131" s="24"/>
      <c r="B131" s="25"/>
      <c r="C131" s="26"/>
      <c r="D131" s="26"/>
      <c r="E131" s="26"/>
      <c r="F131" s="102">
        <f>O131+X131+AG131+AP131+AY131+BH131+BP131+BX131</f>
        <v>0</v>
      </c>
      <c r="G131" s="176"/>
      <c r="H131" s="177"/>
      <c r="I131" s="177"/>
      <c r="J131" s="178"/>
      <c r="K131" s="178"/>
      <c r="L131" s="178"/>
      <c r="M131" s="178">
        <f t="shared" si="69"/>
        <v>0</v>
      </c>
      <c r="N131" s="178"/>
      <c r="O131" s="140"/>
      <c r="P131" s="176"/>
      <c r="Q131" s="177"/>
      <c r="R131" s="177"/>
      <c r="S131" s="178"/>
      <c r="T131" s="178"/>
      <c r="U131" s="178"/>
      <c r="V131" s="178">
        <f t="shared" si="63"/>
        <v>0</v>
      </c>
      <c r="W131" s="178"/>
      <c r="X131" s="140"/>
      <c r="Y131" s="176"/>
      <c r="Z131" s="177"/>
      <c r="AA131" s="178"/>
      <c r="AB131" s="178"/>
      <c r="AC131" s="178"/>
      <c r="AD131" s="177"/>
      <c r="AE131" s="178">
        <f>Y131+Z131</f>
        <v>0</v>
      </c>
      <c r="AF131" s="178"/>
      <c r="AG131" s="140"/>
      <c r="AH131" s="176"/>
      <c r="AI131" s="177"/>
      <c r="AJ131" s="178"/>
      <c r="AK131" s="178"/>
      <c r="AL131" s="178"/>
      <c r="AM131" s="177"/>
      <c r="AN131" s="178">
        <f t="shared" si="64"/>
        <v>0</v>
      </c>
      <c r="AO131" s="178"/>
      <c r="AP131" s="140"/>
      <c r="AQ131" s="176"/>
      <c r="AR131" s="177"/>
      <c r="AS131" s="178"/>
      <c r="AT131" s="178"/>
      <c r="AU131" s="178"/>
      <c r="AV131" s="177"/>
      <c r="AW131" s="178">
        <f t="shared" si="65"/>
        <v>0</v>
      </c>
      <c r="AX131" s="178"/>
      <c r="AY131" s="140"/>
      <c r="AZ131" s="176"/>
      <c r="BA131" s="177"/>
      <c r="BB131" s="178"/>
      <c r="BC131" s="178"/>
      <c r="BD131" s="178"/>
      <c r="BE131" s="177"/>
      <c r="BF131" s="178">
        <f t="shared" si="66"/>
        <v>0</v>
      </c>
      <c r="BG131" s="178"/>
      <c r="BH131" s="140"/>
      <c r="BI131" s="176"/>
      <c r="BJ131" s="177"/>
      <c r="BK131" s="178"/>
      <c r="BL131" s="178"/>
      <c r="BM131" s="177"/>
      <c r="BN131" s="178">
        <f t="shared" si="67"/>
        <v>0</v>
      </c>
      <c r="BO131" s="178"/>
      <c r="BP131" s="140"/>
      <c r="BQ131" s="176"/>
      <c r="BR131" s="176"/>
      <c r="BS131" s="178"/>
      <c r="BT131" s="178"/>
      <c r="BU131" s="177"/>
      <c r="BV131" s="178">
        <f t="shared" si="68"/>
        <v>0</v>
      </c>
      <c r="BW131" s="178"/>
      <c r="BX131" s="140"/>
    </row>
  </sheetData>
  <protectedRanges>
    <protectedRange algorithmName="SHA-512" hashValue="gd6M1j8R2Vcbfm85n99c1D0xjmQvjBlg34UZhxeJx1NLSFqB74OeW1e3isf5ACnAc8NEYyF7OwgEUMDCcurwNA==" saltValue="t3zYNUJUDTdmjGFelNhf8w==" spinCount="100000" sqref="A1:E8 X10:X14 O131:O225 AG10:AG14 E76 D77:E77 E78 A79:E80 A108:E109 A82:E82 A81:B81 D81:E81 A85:E86 E110 E83:E84 A111:E111 E87 E112:E113 E126 A127:E1048576 A114:E115 A88:E92 A63:E67 A121:E125 BY62:XFD71 A116:D116 D93:D95 E107 AN61:AN69 O226:V1048576 F1:V3 Y132:AA225 BQ72:BR73 AY61 BH61 AW61:AW69 BP61:BR61 P94:U94 AZ98:BB103 P116:U117 O116 X116 AG116 AY116 BF61:BF69 BP116 BY116:XFD119 BX116 G7:L9 G15:L16 O16:U16 G6:U6 BN61:BN69 BN6:BN16 BQ4:BR4 BQ5 M7:N10 V6:V16 AE6:AE16 AN6:AN11 AW6:AW16 BF6:BF16 BV61:BV69 AW20:AW30 BF20:BF30 BN20:BN30 AW34:AW38 BF34:BF38 BN34:BN38 BQ6:BR18 G61:U61 O75:U93 V75:V94 AW75:AW94 BF75:BF94 BH108:BH116 BQ74 BQ60 BQ41 BQ34:BR40 BQ33 BQ20:BR32 BQ19 BQ104 BQ122 O105:U115 V105:V117 AY108:BB115 AW105:AW117 O124:U130 BF105:BF117 V124:V131 BN105:BN117 A103:F106 P7:U9 X1:AC9 X101:AA103 W1:W69 AG132:AJ1048576 AG1:AL9 AG72:AJ93 AG101:AJ115 AF1:AF18 AP132:AS1048576 AP1:AS3 AP72:AP93 AP121:AP130 AP120:AS120 AO1:AO11 AY42:AY53 AY132:BB1048576 AY1:BB3 AY120:BB120 AX1:AX53 BH42:BH53 BH120 X120:AA121 BG1:BG53 AG120:AJ130 AN124:AN131 BH132:BJ1048576 BH1:BJ3 AW124:AW131 BF124:BF131 BP42:BP53 BP132:BR1048576 BP1:BR3 BX72:XFD93 BX101:XFD115 BX120:XFD1048576 P15:U15 E43:E58 A47:D53 D117:D118 E116:E120 D120 E9 A19:E42 W96:W117 AX96:AX117 BG96:BG117 BN124:BN131 P95:W95 AW95:AX95 BF95:BG95 BQ123:BR131 BO1:BO53 BQ75:BR103 P119:V119 BN119 W119:W1048576 AO119:AO1048576 AX119:AX1048576 BG119:BG1048576 BO119:BO1048576 P118:W118 Y116:AA119 AH116:AJ119 AQ108:AS119 AZ116:BB119 BN118:BO118 BQ105:BR121 A58:D58 A69:E69 E68 X15:AC18 BQ42:BR59 F120:N1048576 O120:V123 O72:V74 G4:V5 AD132:AE225 AD6:AD9 AD15:AD16 AD1:AE5 AD124:AD130 X226:AE1048576 AM6:AM9 AM15:AM16 AM61 AM132:AN1048576 AM1:AN5 AM124:AM130 AM119:AN123 AK226:AL1048576 AK72:AL130 AV108:AV117 AV132:AW1048576 AV1:AW3 AV119:AW120 AV118:AX118 AT1:AU9 AT15:AU61 AT226:AU1048576 AT72:AU130 BE101:BF103 BE108:BE117 BE132:BF1048576 BE1:BF3 BE119:BF120 BE118:BG118 BC1:BD9 BC15:BD61 BC226:BD1048576 BC72:BD130 BM132:BN1048576 BM1:BN3 BK1:BL9 BK15:BL61 BK226:BL1048576 BK72:BL130 BU61 BS1:BT9 BS15:BT61 BS226:BT1048576 BS72:BT130 A10:E11 G60 D56 AM17:AN53 E60:E62 A60:D61 A59:C59 G17:G58 A55:C55 F107:F119 M12:N16 G11:N11 A72:E75 E70:E71 E101:F102 BN42:BN53 BU1:XFD57 BF42:BF53 AW42:AW53 AD17:AE18 E93:E100 P96:V96 Y94:AA100 AH94:AJ100 BY94:XFD100 BE98:BE100 M62:N71 V61:V69 X72:AF74 W72:W94 V70:W71 AN70:AO71 AX72:AX94 AW70:AX71 BG72:BG94 BF70:BG71 BO72:BO117 BN70:BO71 BV70:BW71 H17:V60 AP4:AP53 AG15:AL61 AO58:AO69 AM58:AN60 AP58:AP61 AM54:AP57 AX58:AX69 AW54:AY57 BG58:BG69 BF54:BH57 BO58:BO69 BN54:BP57 BX58:XFD61 BW58:BW69 BU58:BV60 X20:AC40 AD20:AF32 AF34:AF40 Y33:AF33 X42:AC59 AF42:AF71 X41:AF41 X61:AD61 X60:AF60 X75:AA93 AB75:AC103 X105:AA115 AB105:AC121 X104:AF104 AF123:AF1048576 AD123:AE123 X123:AC130 X122:AF122 AE61:AE71 AD34:AE59 AE124:AE131 D71 F4:F58 A13:E17 D12:E12 AN13:AN16 AO13:AO53 AN12:AO12 X19:AF19 F60:F100 X97:X100 AG97:AG100 AP97:AP116 AY97:AY100 BH97:BH100 BP97:BP100 BX97:BX100 BN75:BN100 BU72:BW1048576 BF96:BF100 AW96:AW100 AM72:AO118 AD75:AF121 O97:V104 G72:N119" name="Range1"/>
    <protectedRange algorithmName="SHA-512" hashValue="Apnk9LEbYxRpSZcjU97H6doUg/5csDURqMcDtbiOpYdX3f6l5Yvzsxaqv13NMtippi1Z0/Pw9Etvtktb0idoXQ==" saltValue="0XBid9/n7HrDOp1hu6OxVA==" spinCount="100000" sqref="D76" name="Range1_1"/>
    <protectedRange algorithmName="SHA-512" hashValue="NAZD3qgxdrlzabacLBE6e7h5ZmXY7wxINVLTXmDWPfUES+YR2V1HNj/E15OhYFiJLVmWPKJ0egYjXUfTOKONZg==" saltValue="Ncxfyc7xk9aUc4+aZopcog==" spinCount="100000" sqref="A76:C77" name="Range1_2"/>
    <protectedRange algorithmName="SHA-512" hashValue="Apnk9LEbYxRpSZcjU97H6doUg/5csDURqMcDtbiOpYdX3f6l5Yvzsxaqv13NMtippi1Z0/Pw9Etvtktb0idoXQ==" saltValue="0XBid9/n7HrDOp1hu6OxVA==" spinCount="100000" sqref="A78:D78" name="Range1_3"/>
    <protectedRange algorithmName="SHA-512" hashValue="Apnk9LEbYxRpSZcjU97H6doUg/5csDURqMcDtbiOpYdX3f6l5Yvzsxaqv13NMtippi1Z0/Pw9Etvtktb0idoXQ==" saltValue="0XBid9/n7HrDOp1hu6OxVA==" spinCount="100000" sqref="A107:D107" name="Range1_4"/>
    <protectedRange algorithmName="SHA-512" hashValue="Apnk9LEbYxRpSZcjU97H6doUg/5csDURqMcDtbiOpYdX3f6l5Yvzsxaqv13NMtippi1Z0/Pw9Etvtktb0idoXQ==" saltValue="0XBid9/n7HrDOp1hu6OxVA==" spinCount="100000" sqref="A43:D44" name="Range1_5"/>
    <protectedRange algorithmName="SHA-512" hashValue="Apnk9LEbYxRpSZcjU97H6doUg/5csDURqMcDtbiOpYdX3f6l5Yvzsxaqv13NMtippi1Z0/Pw9Etvtktb0idoXQ==" saltValue="0XBid9/n7HrDOp1hu6OxVA==" spinCount="100000" sqref="C81" name="Range1_6"/>
    <protectedRange algorithmName="SHA-512" hashValue="Bl55MZj0cAqUqTsmKqKQ8GjYk3z4r6sHC6GjzmBjr6bDBl+Gt4qfajFFbigrPAXyjSmBZ+XipVR00qWHQUUL2w==" saltValue="vFo3gsO1ur+Yqg/JT+qeQg==" spinCount="100000" sqref="A83:D83" name="Range1_7"/>
    <protectedRange algorithmName="SHA-512" hashValue="Bl55MZj0cAqUqTsmKqKQ8GjYk3z4r6sHC6GjzmBjr6bDBl+Gt4qfajFFbigrPAXyjSmBZ+XipVR00qWHQUUL2w==" saltValue="vFo3gsO1ur+Yqg/JT+qeQg==" spinCount="100000" sqref="A110:D110" name="Range1_8"/>
    <protectedRange algorithmName="SHA-512" hashValue="Apnk9LEbYxRpSZcjU97H6doUg/5csDURqMcDtbiOpYdX3f6l5Yvzsxaqv13NMtippi1Z0/Pw9Etvtktb0idoXQ==" saltValue="0XBid9/n7HrDOp1hu6OxVA==" spinCount="100000" sqref="A84:D84" name="Range1_9"/>
    <protectedRange algorithmName="SHA-512" hashValue="Bl55MZj0cAqUqTsmKqKQ8GjYk3z4r6sHC6GjzmBjr6bDBl+Gt4qfajFFbigrPAXyjSmBZ+XipVR00qWHQUUL2w==" saltValue="vFo3gsO1ur+Yqg/JT+qeQg==" spinCount="100000" sqref="A87:D87" name="Range1_10"/>
    <protectedRange algorithmName="SHA-512" hashValue="Bl55MZj0cAqUqTsmKqKQ8GjYk3z4r6sHC6GjzmBjr6bDBl+Gt4qfajFFbigrPAXyjSmBZ+XipVR00qWHQUUL2w==" saltValue="vFo3gsO1ur+Yqg/JT+qeQg==" spinCount="100000" sqref="A112:D112" name="Range1_11"/>
    <protectedRange algorithmName="SHA-512" hashValue="Bl55MZj0cAqUqTsmKqKQ8GjYk3z4r6sHC6GjzmBjr6bDBl+Gt4qfajFFbigrPAXyjSmBZ+XipVR00qWHQUUL2w==" saltValue="vFo3gsO1ur+Yqg/JT+qeQg==" spinCount="100000" sqref="A113:D113" name="Range1_12"/>
    <protectedRange algorithmName="SHA-512" hashValue="Bl55MZj0cAqUqTsmKqKQ8GjYk3z4r6sHC6GjzmBjr6bDBl+Gt4qfajFFbigrPAXyjSmBZ+XipVR00qWHQUUL2w==" saltValue="vFo3gsO1ur+Yqg/JT+qeQg==" spinCount="100000" sqref="A126:D126" name="Range1_13"/>
    <protectedRange algorithmName="SHA-512" hashValue="Bl55MZj0cAqUqTsmKqKQ8GjYk3z4r6sHC6GjzmBjr6bDBl+Gt4qfajFFbigrPAXyjSmBZ+XipVR00qWHQUUL2w==" saltValue="vFo3gsO1ur+Yqg/JT+qeQg==" spinCount="100000" sqref="D96 A118:C118 A93:B96 C93:C95 D119 A119:B119" name="Range1_14"/>
    <protectedRange algorithmName="SHA-512" hashValue="Bl55MZj0cAqUqTsmKqKQ8GjYk3z4r6sHC6GjzmBjr6bDBl+Gt4qfajFFbigrPAXyjSmBZ+XipVR00qWHQUUL2w==" saltValue="vFo3gsO1ur+Yqg/JT+qeQg==" spinCount="100000" sqref="A120:C120 A117:C117" name="Range1_15"/>
    <protectedRange algorithmName="SHA-512" hashValue="Apnk9LEbYxRpSZcjU97H6doUg/5csDURqMcDtbiOpYdX3f6l5Yvzsxaqv13NMtippi1Z0/Pw9Etvtktb0idoXQ==" saltValue="0XBid9/n7HrDOp1hu6OxVA==" spinCount="100000" sqref="O7:O15" name="Range1_16"/>
    <protectedRange algorithmName="SHA-512" hashValue="NAZD3qgxdrlzabacLBE6e7h5ZmXY7wxINVLTXmDWPfUES+YR2V1HNj/E15OhYFiJLVmWPKJ0egYjXUfTOKONZg==" saltValue="Ncxfyc7xk9aUc4+aZopcog==" spinCount="100000" sqref="A9:D9 A12:C12" name="Range1_5_1"/>
    <protectedRange algorithmName="SHA-512" hashValue="Bl55MZj0cAqUqTsmKqKQ8GjYk3z4r6sHC6GjzmBjr6bDBl+Gt4qfajFFbigrPAXyjSmBZ+XipVR00qWHQUUL2w==" saltValue="vFo3gsO1ur+Yqg/JT+qeQg==" spinCount="100000" sqref="D68 D54:D55" name="Range1_40"/>
    <protectedRange algorithmName="SHA-512" hashValue="NAZD3qgxdrlzabacLBE6e7h5ZmXY7wxINVLTXmDWPfUES+YR2V1HNj/E15OhYFiJLVmWPKJ0egYjXUfTOKONZg==" saltValue="Ncxfyc7xk9aUc4+aZopcog==" spinCount="100000" sqref="A97:D97" name="Range1_17"/>
    <protectedRange algorithmName="SHA-512" hashValue="Bl55MZj0cAqUqTsmKqKQ8GjYk3z4r6sHC6GjzmBjr6bDBl+Gt4qfajFFbigrPAXyjSmBZ+XipVR00qWHQUUL2w==" saltValue="vFo3gsO1ur+Yqg/JT+qeQg==" spinCount="100000" sqref="D70" name="Range1_40_1"/>
    <protectedRange algorithmName="SHA-512" hashValue="Bl55MZj0cAqUqTsmKqKQ8GjYk3z4r6sHC6GjzmBjr6bDBl+Gt4qfajFFbigrPAXyjSmBZ+XipVR00qWHQUUL2w==" saltValue="vFo3gsO1ur+Yqg/JT+qeQg==" spinCount="100000" sqref="D57" name="Range1_40_2"/>
    <protectedRange algorithmName="SHA-512" hashValue="NAZD3qgxdrlzabacLBE6e7h5ZmXY7wxINVLTXmDWPfUES+YR2V1HNj/E15OhYFiJLVmWPKJ0egYjXUfTOKONZg==" saltValue="Ncxfyc7xk9aUc4+aZopcog==" spinCount="100000" sqref="A98:D98 A101:D102" name="Range1_10_1"/>
    <protectedRange algorithmName="SHA-512" hashValue="Bl55MZj0cAqUqTsmKqKQ8GjYk3z4r6sHC6GjzmBjr6bDBl+Gt4qfajFFbigrPAXyjSmBZ+XipVR00qWHQUUL2w==" saltValue="vFo3gsO1ur+Yqg/JT+qeQg==" spinCount="100000" sqref="A99:D99" name="Range1_18"/>
    <protectedRange algorithmName="SHA-512" hashValue="Bl55MZj0cAqUqTsmKqKQ8GjYk3z4r6sHC6GjzmBjr6bDBl+Gt4qfajFFbigrPAXyjSmBZ+XipVR00qWHQUUL2w==" saltValue="vFo3gsO1ur+Yqg/JT+qeQg==" spinCount="100000" sqref="A100:D100" name="Range1_12_1"/>
  </protectedRanges>
  <mergeCells count="16">
    <mergeCell ref="A122:E122"/>
    <mergeCell ref="A19:E19"/>
    <mergeCell ref="A5:E5"/>
    <mergeCell ref="A33:E33"/>
    <mergeCell ref="A41:E41"/>
    <mergeCell ref="A60:E60"/>
    <mergeCell ref="A74:E74"/>
    <mergeCell ref="A104:E104"/>
    <mergeCell ref="BI4:BP4"/>
    <mergeCell ref="A3:D3"/>
    <mergeCell ref="AQ4:BH4"/>
    <mergeCell ref="BQ4:BX4"/>
    <mergeCell ref="G4:O4"/>
    <mergeCell ref="P4:X4"/>
    <mergeCell ref="Y4:AG4"/>
    <mergeCell ref="AH4:AP4"/>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V77"/>
  <sheetViews>
    <sheetView topLeftCell="A3" zoomScale="50" zoomScaleNormal="50" workbookViewId="0">
      <selection activeCell="AU33" sqref="AU33:AV33"/>
    </sheetView>
  </sheetViews>
  <sheetFormatPr defaultColWidth="11.125" defaultRowHeight="15.75" x14ac:dyDescent="0.25"/>
  <cols>
    <col min="1" max="1" width="15.625" customWidth="1"/>
    <col min="2" max="2" width="15" customWidth="1"/>
    <col min="3" max="3" width="25" customWidth="1"/>
    <col min="4" max="4" width="25.125" customWidth="1"/>
    <col min="5" max="5" width="6.125" bestFit="1" customWidth="1"/>
    <col min="6" max="6" width="13.125" customWidth="1"/>
    <col min="7" max="7" width="13.125" style="48" bestFit="1" customWidth="1"/>
    <col min="8" max="8" width="11.125" style="48"/>
    <col min="9" max="9" width="10.875" style="48" bestFit="1" customWidth="1"/>
    <col min="10" max="10" width="5.875" style="48" bestFit="1" customWidth="1"/>
    <col min="11" max="11" width="10.375" style="48" bestFit="1" customWidth="1"/>
    <col min="12" max="12" width="8.5" style="48" bestFit="1" customWidth="1"/>
    <col min="13" max="13" width="13" style="48" bestFit="1" customWidth="1"/>
    <col min="14" max="14" width="13.125" style="48" bestFit="1" customWidth="1"/>
    <col min="15" max="15" width="11.125" style="48"/>
    <col min="16" max="16" width="10.875" style="48" bestFit="1" customWidth="1"/>
    <col min="17" max="17" width="5.875" style="48" bestFit="1" customWidth="1"/>
    <col min="18" max="18" width="10.375" style="48" bestFit="1" customWidth="1"/>
    <col min="19" max="19" width="8.5" style="48" bestFit="1" customWidth="1"/>
    <col min="20" max="20" width="13" style="48" bestFit="1" customWidth="1"/>
    <col min="21" max="21" width="13.125" style="48" bestFit="1" customWidth="1"/>
    <col min="22" max="22" width="11.125" style="48"/>
    <col min="23" max="23" width="10.875" style="48" bestFit="1" customWidth="1"/>
    <col min="24" max="24" width="5.875" style="48" bestFit="1" customWidth="1"/>
    <col min="25" max="25" width="10.375" style="48" bestFit="1" customWidth="1"/>
    <col min="26" max="26" width="8.5" style="48" bestFit="1" customWidth="1"/>
    <col min="27" max="27" width="13" style="48" bestFit="1" customWidth="1"/>
    <col min="28" max="28" width="13.125" style="48" bestFit="1" customWidth="1"/>
    <col min="29" max="29" width="11.125" style="48"/>
    <col min="30" max="30" width="10.875" style="48" bestFit="1" customWidth="1"/>
    <col min="31" max="31" width="5.875" style="48" bestFit="1" customWidth="1"/>
    <col min="32" max="32" width="10.375" style="48" bestFit="1" customWidth="1"/>
    <col min="33" max="33" width="8.5" style="48" bestFit="1" customWidth="1"/>
    <col min="34" max="34" width="13" style="48" bestFit="1" customWidth="1"/>
    <col min="35" max="35" width="13.125" style="48" bestFit="1" customWidth="1"/>
    <col min="36" max="36" width="11.125" style="48"/>
    <col min="37" max="37" width="10.875" style="48" bestFit="1" customWidth="1"/>
    <col min="38" max="38" width="5.875" style="48" bestFit="1" customWidth="1"/>
    <col min="39" max="39" width="10.375" style="48" bestFit="1" customWidth="1"/>
    <col min="40" max="40" width="8.5" style="48" bestFit="1" customWidth="1"/>
    <col min="41" max="41" width="13" style="48" bestFit="1" customWidth="1"/>
    <col min="42" max="42" width="13.125" style="48" bestFit="1" customWidth="1"/>
    <col min="43" max="43" width="11.125" style="48"/>
    <col min="44" max="44" width="10.875" style="48" bestFit="1" customWidth="1"/>
    <col min="45" max="45" width="5.875" style="48" bestFit="1" customWidth="1"/>
    <col min="46" max="46" width="10.375" style="48" bestFit="1" customWidth="1"/>
    <col min="47" max="47" width="8.5" style="48" bestFit="1" customWidth="1"/>
    <col min="48" max="48" width="13" style="48" bestFit="1" customWidth="1"/>
  </cols>
  <sheetData>
    <row r="3" spans="1:48" ht="28.5" x14ac:dyDescent="0.45">
      <c r="A3" s="205" t="s">
        <v>27</v>
      </c>
      <c r="B3" s="234"/>
      <c r="C3" s="234"/>
      <c r="D3" s="234"/>
      <c r="E3" s="6"/>
    </row>
    <row r="4" spans="1:48" ht="16.5" thickBot="1" x14ac:dyDescent="0.3"/>
    <row r="5" spans="1:48" ht="24" thickBot="1" x14ac:dyDescent="0.3">
      <c r="G5" s="224" t="s">
        <v>275</v>
      </c>
      <c r="H5" s="225"/>
      <c r="I5" s="225"/>
      <c r="J5" s="225"/>
      <c r="K5" s="225"/>
      <c r="L5" s="225"/>
      <c r="M5" s="226"/>
      <c r="N5" s="227" t="s">
        <v>28</v>
      </c>
      <c r="O5" s="228"/>
      <c r="P5" s="228"/>
      <c r="Q5" s="228"/>
      <c r="R5" s="228"/>
      <c r="S5" s="228"/>
      <c r="T5" s="229"/>
      <c r="U5" s="230" t="s">
        <v>29</v>
      </c>
      <c r="V5" s="231"/>
      <c r="W5" s="231"/>
      <c r="X5" s="231"/>
      <c r="Y5" s="231"/>
      <c r="Z5" s="231"/>
      <c r="AA5" s="229"/>
      <c r="AB5" s="232" t="s">
        <v>278</v>
      </c>
      <c r="AC5" s="233"/>
      <c r="AD5" s="233"/>
      <c r="AE5" s="233"/>
      <c r="AF5" s="233"/>
      <c r="AG5" s="233"/>
      <c r="AH5" s="229"/>
      <c r="AI5" s="232" t="s">
        <v>276</v>
      </c>
      <c r="AJ5" s="233"/>
      <c r="AK5" s="233"/>
      <c r="AL5" s="233"/>
      <c r="AM5" s="233"/>
      <c r="AN5" s="233"/>
      <c r="AO5" s="229"/>
      <c r="AP5" s="232" t="s">
        <v>277</v>
      </c>
      <c r="AQ5" s="233"/>
      <c r="AR5" s="233"/>
      <c r="AS5" s="233"/>
      <c r="AT5" s="233"/>
      <c r="AU5" s="233"/>
      <c r="AV5" s="229"/>
    </row>
    <row r="6" spans="1:48" ht="47.25" x14ac:dyDescent="0.25">
      <c r="A6" s="222" t="s">
        <v>30</v>
      </c>
      <c r="B6" s="217"/>
      <c r="C6" s="217"/>
      <c r="D6" s="217"/>
      <c r="E6" s="235"/>
      <c r="F6" s="143" t="s">
        <v>4</v>
      </c>
      <c r="G6" s="53" t="s">
        <v>31</v>
      </c>
      <c r="H6" s="54" t="s">
        <v>32</v>
      </c>
      <c r="I6" s="54" t="s">
        <v>33</v>
      </c>
      <c r="J6" s="54" t="s">
        <v>34</v>
      </c>
      <c r="K6" s="88" t="s">
        <v>35</v>
      </c>
      <c r="L6" s="89" t="s">
        <v>36</v>
      </c>
      <c r="M6" s="12" t="s">
        <v>9</v>
      </c>
      <c r="N6" s="55" t="s">
        <v>31</v>
      </c>
      <c r="O6" s="56" t="s">
        <v>32</v>
      </c>
      <c r="P6" s="56" t="s">
        <v>33</v>
      </c>
      <c r="Q6" s="56" t="s">
        <v>34</v>
      </c>
      <c r="R6" s="90" t="s">
        <v>35</v>
      </c>
      <c r="S6" s="91" t="s">
        <v>36</v>
      </c>
      <c r="T6" s="15" t="s">
        <v>9</v>
      </c>
      <c r="U6" s="55" t="s">
        <v>31</v>
      </c>
      <c r="V6" s="56" t="s">
        <v>32</v>
      </c>
      <c r="W6" s="56" t="s">
        <v>33</v>
      </c>
      <c r="X6" s="56" t="s">
        <v>34</v>
      </c>
      <c r="Y6" s="90" t="s">
        <v>35</v>
      </c>
      <c r="Z6" s="91" t="s">
        <v>36</v>
      </c>
      <c r="AA6" s="15" t="s">
        <v>9</v>
      </c>
      <c r="AB6" s="55" t="s">
        <v>31</v>
      </c>
      <c r="AC6" s="56" t="s">
        <v>32</v>
      </c>
      <c r="AD6" s="56" t="s">
        <v>33</v>
      </c>
      <c r="AE6" s="56" t="s">
        <v>34</v>
      </c>
      <c r="AF6" s="90" t="s">
        <v>35</v>
      </c>
      <c r="AG6" s="91" t="s">
        <v>36</v>
      </c>
      <c r="AH6" s="12" t="s">
        <v>9</v>
      </c>
      <c r="AI6" s="55" t="s">
        <v>31</v>
      </c>
      <c r="AJ6" s="56" t="s">
        <v>32</v>
      </c>
      <c r="AK6" s="56" t="s">
        <v>33</v>
      </c>
      <c r="AL6" s="56" t="s">
        <v>34</v>
      </c>
      <c r="AM6" s="90" t="s">
        <v>35</v>
      </c>
      <c r="AN6" s="91" t="s">
        <v>36</v>
      </c>
      <c r="AO6" s="12" t="s">
        <v>9</v>
      </c>
      <c r="AP6" s="55" t="s">
        <v>31</v>
      </c>
      <c r="AQ6" s="56" t="s">
        <v>32</v>
      </c>
      <c r="AR6" s="56" t="s">
        <v>33</v>
      </c>
      <c r="AS6" s="56" t="s">
        <v>34</v>
      </c>
      <c r="AT6" s="90" t="s">
        <v>35</v>
      </c>
      <c r="AU6" s="91" t="s">
        <v>36</v>
      </c>
      <c r="AV6" s="12" t="s">
        <v>9</v>
      </c>
    </row>
    <row r="7" spans="1:48" x14ac:dyDescent="0.25">
      <c r="A7" s="18" t="s">
        <v>11</v>
      </c>
      <c r="B7" s="18" t="s">
        <v>12</v>
      </c>
      <c r="C7" s="19" t="s">
        <v>13</v>
      </c>
      <c r="D7" s="18" t="s">
        <v>14</v>
      </c>
      <c r="E7" s="46" t="s">
        <v>61</v>
      </c>
      <c r="F7" s="92"/>
      <c r="G7" s="93"/>
      <c r="H7" s="94"/>
      <c r="I7" s="94"/>
      <c r="J7" s="94"/>
      <c r="K7" s="94"/>
      <c r="L7" s="95"/>
      <c r="M7" s="92"/>
      <c r="N7" s="93"/>
      <c r="O7" s="94"/>
      <c r="P7" s="94"/>
      <c r="Q7" s="94"/>
      <c r="R7" s="94"/>
      <c r="S7" s="95"/>
      <c r="T7" s="92"/>
      <c r="U7" s="93"/>
      <c r="V7" s="94"/>
      <c r="W7" s="94"/>
      <c r="X7" s="94"/>
      <c r="Y7" s="94"/>
      <c r="Z7" s="95"/>
      <c r="AA7" s="92"/>
      <c r="AB7" s="93"/>
      <c r="AC7" s="94"/>
      <c r="AD7" s="94"/>
      <c r="AE7" s="94"/>
      <c r="AF7" s="94"/>
      <c r="AG7" s="95"/>
      <c r="AH7" s="92"/>
      <c r="AI7" s="93"/>
      <c r="AJ7" s="94"/>
      <c r="AK7" s="94"/>
      <c r="AL7" s="94"/>
      <c r="AM7" s="94"/>
      <c r="AN7" s="95"/>
      <c r="AO7" s="92"/>
      <c r="AP7" s="93"/>
      <c r="AQ7" s="94"/>
      <c r="AR7" s="94"/>
      <c r="AS7" s="94"/>
      <c r="AT7" s="94"/>
      <c r="AU7" s="95"/>
      <c r="AV7" s="92"/>
    </row>
    <row r="8" spans="1:48" x14ac:dyDescent="0.25">
      <c r="A8" s="25" t="s">
        <v>178</v>
      </c>
      <c r="B8" s="25" t="s">
        <v>179</v>
      </c>
      <c r="C8" s="26" t="s">
        <v>180</v>
      </c>
      <c r="D8" s="26" t="s">
        <v>181</v>
      </c>
      <c r="E8" s="26"/>
      <c r="F8" s="92">
        <f>M8+T8+AA8+AH8+AO8+AV8</f>
        <v>11</v>
      </c>
      <c r="G8" s="93"/>
      <c r="H8" s="96"/>
      <c r="I8" s="94"/>
      <c r="J8" s="94"/>
      <c r="K8" s="94"/>
      <c r="L8" s="95">
        <f>100-G8+(H8+I8+J8+K8)</f>
        <v>100</v>
      </c>
      <c r="M8" s="92"/>
      <c r="N8" s="93">
        <v>58.6</v>
      </c>
      <c r="O8" s="96">
        <v>100</v>
      </c>
      <c r="P8" s="94">
        <v>132</v>
      </c>
      <c r="Q8" s="94">
        <v>8</v>
      </c>
      <c r="R8" s="94">
        <v>0</v>
      </c>
      <c r="S8" s="95">
        <f>100-N8+(O8+P8+Q8+R8)</f>
        <v>281.39999999999998</v>
      </c>
      <c r="T8" s="92">
        <v>11</v>
      </c>
      <c r="U8" s="93"/>
      <c r="V8" s="94"/>
      <c r="W8" s="94"/>
      <c r="X8" s="94"/>
      <c r="Y8" s="94"/>
      <c r="Z8" s="95">
        <f>100-U8+(V8+W8+X8+Y8)</f>
        <v>100</v>
      </c>
      <c r="AA8" s="92"/>
      <c r="AB8" s="93"/>
      <c r="AC8" s="94"/>
      <c r="AD8" s="94"/>
      <c r="AE8" s="94"/>
      <c r="AF8" s="94"/>
      <c r="AG8" s="95">
        <f>100-AB8+(AC8+AD8+AE8+AF8)</f>
        <v>100</v>
      </c>
      <c r="AH8" s="92"/>
      <c r="AI8" s="93"/>
      <c r="AJ8" s="94"/>
      <c r="AK8" s="94"/>
      <c r="AL8" s="94"/>
      <c r="AM8" s="94"/>
      <c r="AN8" s="95">
        <f>100-AI8+(AJ8+AK8+AL8+AM8)</f>
        <v>100</v>
      </c>
      <c r="AO8" s="92"/>
      <c r="AP8" s="93"/>
      <c r="AQ8" s="94"/>
      <c r="AR8" s="94"/>
      <c r="AS8" s="94"/>
      <c r="AT8" s="94"/>
      <c r="AU8" s="95">
        <f>100-AP8+(AQ8+AR8+AS8+AT8)</f>
        <v>100</v>
      </c>
      <c r="AV8" s="92"/>
    </row>
    <row r="9" spans="1:48" x14ac:dyDescent="0.25">
      <c r="A9" s="24" t="s">
        <v>185</v>
      </c>
      <c r="B9" s="25" t="s">
        <v>186</v>
      </c>
      <c r="C9" s="26" t="s">
        <v>126</v>
      </c>
      <c r="D9" s="26" t="s">
        <v>187</v>
      </c>
      <c r="E9" s="26"/>
      <c r="F9" s="92">
        <f t="shared" ref="F9:F33" si="0">M9+T9+AA9+AH9+AO9+AV9</f>
        <v>19</v>
      </c>
      <c r="G9" s="93"/>
      <c r="H9" s="94"/>
      <c r="I9" s="94"/>
      <c r="J9" s="94"/>
      <c r="K9" s="94"/>
      <c r="L9" s="95">
        <f t="shared" ref="L9:L33" si="1">100-G9+(H9+I9+J9+K9)</f>
        <v>100</v>
      </c>
      <c r="M9" s="92"/>
      <c r="N9" s="93">
        <v>72.97</v>
      </c>
      <c r="O9" s="94">
        <v>0</v>
      </c>
      <c r="P9" s="94">
        <v>0</v>
      </c>
      <c r="Q9" s="94">
        <v>4</v>
      </c>
      <c r="R9" s="94">
        <v>0</v>
      </c>
      <c r="S9" s="95">
        <f t="shared" ref="S9:S22" si="2">100-N9+(O9+P9+Q9+R9)</f>
        <v>31.03</v>
      </c>
      <c r="T9" s="92">
        <v>19</v>
      </c>
      <c r="U9" s="93"/>
      <c r="V9" s="94"/>
      <c r="W9" s="94"/>
      <c r="X9" s="94"/>
      <c r="Y9" s="94"/>
      <c r="Z9" s="95">
        <f t="shared" ref="Z9:Z33" si="3">100-U9+(V9+W9+X9+Y9)</f>
        <v>100</v>
      </c>
      <c r="AA9" s="92"/>
      <c r="AB9" s="93"/>
      <c r="AC9" s="94"/>
      <c r="AD9" s="94"/>
      <c r="AE9" s="94"/>
      <c r="AF9" s="94"/>
      <c r="AG9" s="95">
        <f t="shared" ref="AG9:AG33" si="4">100-AB9+(AC9+AD9+AE9+AF9)</f>
        <v>100</v>
      </c>
      <c r="AH9" s="92"/>
      <c r="AI9" s="93"/>
      <c r="AJ9" s="94"/>
      <c r="AK9" s="94"/>
      <c r="AL9" s="94"/>
      <c r="AM9" s="94"/>
      <c r="AN9" s="95">
        <f t="shared" ref="AN9:AN33" si="5">100-AI9+(AJ9+AK9+AL9+AM9)</f>
        <v>100</v>
      </c>
      <c r="AO9" s="92"/>
      <c r="AP9" s="93"/>
      <c r="AQ9" s="94"/>
      <c r="AR9" s="94"/>
      <c r="AS9" s="94"/>
      <c r="AT9" s="94"/>
      <c r="AU9" s="95">
        <f t="shared" ref="AU9:AU33" si="6">100-AP9+(AQ9+AR9+AS9+AT9)</f>
        <v>100</v>
      </c>
      <c r="AV9" s="92"/>
    </row>
    <row r="10" spans="1:48" x14ac:dyDescent="0.25">
      <c r="A10" s="25" t="s">
        <v>109</v>
      </c>
      <c r="B10" s="25" t="s">
        <v>110</v>
      </c>
      <c r="C10" s="26" t="s">
        <v>140</v>
      </c>
      <c r="D10" s="26" t="s">
        <v>112</v>
      </c>
      <c r="E10" s="26"/>
      <c r="F10" s="92">
        <f t="shared" si="0"/>
        <v>37</v>
      </c>
      <c r="G10" s="93">
        <v>75.94</v>
      </c>
      <c r="H10" s="94">
        <v>0</v>
      </c>
      <c r="I10" s="94">
        <v>0</v>
      </c>
      <c r="J10" s="94">
        <v>0</v>
      </c>
      <c r="K10" s="94">
        <v>0</v>
      </c>
      <c r="L10" s="95">
        <f t="shared" si="1"/>
        <v>24.060000000000002</v>
      </c>
      <c r="M10" s="92">
        <v>20</v>
      </c>
      <c r="N10" s="93">
        <v>65</v>
      </c>
      <c r="O10" s="94">
        <v>0</v>
      </c>
      <c r="P10" s="94">
        <v>0</v>
      </c>
      <c r="Q10" s="94">
        <v>0</v>
      </c>
      <c r="R10" s="94">
        <v>0</v>
      </c>
      <c r="S10" s="95">
        <f t="shared" si="2"/>
        <v>35</v>
      </c>
      <c r="T10" s="92">
        <v>17</v>
      </c>
      <c r="U10" s="93"/>
      <c r="V10" s="94"/>
      <c r="W10" s="94"/>
      <c r="X10" s="94"/>
      <c r="Y10" s="94"/>
      <c r="Z10" s="95">
        <f t="shared" si="3"/>
        <v>100</v>
      </c>
      <c r="AA10" s="92"/>
      <c r="AB10" s="93"/>
      <c r="AC10" s="94"/>
      <c r="AD10" s="94"/>
      <c r="AE10" s="94"/>
      <c r="AF10" s="94"/>
      <c r="AG10" s="95">
        <f t="shared" si="4"/>
        <v>100</v>
      </c>
      <c r="AH10" s="92"/>
      <c r="AI10" s="93"/>
      <c r="AJ10" s="94"/>
      <c r="AK10" s="94"/>
      <c r="AL10" s="94"/>
      <c r="AM10" s="94"/>
      <c r="AN10" s="95">
        <f t="shared" si="5"/>
        <v>100</v>
      </c>
      <c r="AO10" s="92"/>
      <c r="AP10" s="93"/>
      <c r="AQ10" s="94"/>
      <c r="AR10" s="94"/>
      <c r="AS10" s="94"/>
      <c r="AT10" s="94"/>
      <c r="AU10" s="95">
        <f t="shared" si="6"/>
        <v>100</v>
      </c>
      <c r="AV10" s="92"/>
    </row>
    <row r="11" spans="1:48" x14ac:dyDescent="0.25">
      <c r="A11" s="25" t="s">
        <v>109</v>
      </c>
      <c r="B11" s="25" t="s">
        <v>110</v>
      </c>
      <c r="C11" s="26" t="s">
        <v>140</v>
      </c>
      <c r="D11" s="26" t="s">
        <v>193</v>
      </c>
      <c r="E11" s="26"/>
      <c r="F11" s="92">
        <f t="shared" si="0"/>
        <v>0</v>
      </c>
      <c r="G11" s="93"/>
      <c r="H11" s="94"/>
      <c r="I11" s="94"/>
      <c r="J11" s="94"/>
      <c r="K11" s="94"/>
      <c r="L11" s="95">
        <f t="shared" si="1"/>
        <v>100</v>
      </c>
      <c r="M11" s="92"/>
      <c r="N11" s="93"/>
      <c r="O11" s="94"/>
      <c r="P11" s="94"/>
      <c r="Q11" s="94"/>
      <c r="R11" s="94"/>
      <c r="S11" s="95">
        <f t="shared" si="2"/>
        <v>100</v>
      </c>
      <c r="T11" s="92"/>
      <c r="U11" s="93"/>
      <c r="V11" s="94"/>
      <c r="W11" s="94"/>
      <c r="X11" s="94"/>
      <c r="Y11" s="94"/>
      <c r="Z11" s="95">
        <f t="shared" si="3"/>
        <v>100</v>
      </c>
      <c r="AA11" s="92"/>
      <c r="AB11" s="93"/>
      <c r="AC11" s="94"/>
      <c r="AD11" s="94"/>
      <c r="AE11" s="94"/>
      <c r="AF11" s="94"/>
      <c r="AG11" s="95">
        <f t="shared" si="4"/>
        <v>100</v>
      </c>
      <c r="AH11" s="92"/>
      <c r="AI11" s="93"/>
      <c r="AJ11" s="94"/>
      <c r="AK11" s="94"/>
      <c r="AL11" s="94"/>
      <c r="AM11" s="94"/>
      <c r="AN11" s="95">
        <f t="shared" si="5"/>
        <v>100</v>
      </c>
      <c r="AO11" s="92"/>
      <c r="AP11" s="93"/>
      <c r="AQ11" s="94"/>
      <c r="AR11" s="94"/>
      <c r="AS11" s="94"/>
      <c r="AT11" s="94"/>
      <c r="AU11" s="95">
        <f t="shared" si="6"/>
        <v>100</v>
      </c>
      <c r="AV11" s="92"/>
    </row>
    <row r="12" spans="1:48" x14ac:dyDescent="0.25">
      <c r="A12" s="24" t="s">
        <v>202</v>
      </c>
      <c r="B12" s="25" t="s">
        <v>203</v>
      </c>
      <c r="C12" s="26" t="s">
        <v>126</v>
      </c>
      <c r="D12" s="26" t="s">
        <v>204</v>
      </c>
      <c r="E12" s="26"/>
      <c r="F12" s="92">
        <f t="shared" si="0"/>
        <v>0</v>
      </c>
      <c r="G12" s="93"/>
      <c r="H12" s="94"/>
      <c r="I12" s="94"/>
      <c r="J12" s="94"/>
      <c r="K12" s="94"/>
      <c r="L12" s="95">
        <f t="shared" si="1"/>
        <v>100</v>
      </c>
      <c r="M12" s="92"/>
      <c r="N12" s="93">
        <v>60.16</v>
      </c>
      <c r="O12" s="94" t="s">
        <v>402</v>
      </c>
      <c r="P12" s="94"/>
      <c r="Q12" s="94"/>
      <c r="R12" s="94"/>
      <c r="S12" s="95"/>
      <c r="T12" s="92"/>
      <c r="U12" s="93"/>
      <c r="V12" s="94"/>
      <c r="W12" s="94"/>
      <c r="X12" s="94"/>
      <c r="Y12" s="94"/>
      <c r="Z12" s="95">
        <f t="shared" si="3"/>
        <v>100</v>
      </c>
      <c r="AA12" s="92"/>
      <c r="AB12" s="93"/>
      <c r="AC12" s="94"/>
      <c r="AD12" s="94"/>
      <c r="AE12" s="94"/>
      <c r="AF12" s="94"/>
      <c r="AG12" s="95">
        <f t="shared" si="4"/>
        <v>100</v>
      </c>
      <c r="AH12" s="92"/>
      <c r="AI12" s="93"/>
      <c r="AJ12" s="94"/>
      <c r="AK12" s="94"/>
      <c r="AL12" s="94"/>
      <c r="AM12" s="94"/>
      <c r="AN12" s="95">
        <f t="shared" si="5"/>
        <v>100</v>
      </c>
      <c r="AO12" s="92"/>
      <c r="AP12" s="93"/>
      <c r="AQ12" s="94"/>
      <c r="AR12" s="94"/>
      <c r="AS12" s="94"/>
      <c r="AT12" s="94"/>
      <c r="AU12" s="95">
        <f t="shared" si="6"/>
        <v>100</v>
      </c>
      <c r="AV12" s="92"/>
    </row>
    <row r="13" spans="1:48" x14ac:dyDescent="0.25">
      <c r="A13" s="25" t="s">
        <v>205</v>
      </c>
      <c r="B13" s="25" t="s">
        <v>206</v>
      </c>
      <c r="C13" s="26" t="s">
        <v>207</v>
      </c>
      <c r="D13" s="26" t="s">
        <v>208</v>
      </c>
      <c r="E13" s="26"/>
      <c r="F13" s="92">
        <f t="shared" si="0"/>
        <v>0</v>
      </c>
      <c r="G13" s="93"/>
      <c r="H13" s="94"/>
      <c r="I13" s="94"/>
      <c r="J13" s="94"/>
      <c r="K13" s="94"/>
      <c r="L13" s="95">
        <f t="shared" si="1"/>
        <v>100</v>
      </c>
      <c r="M13" s="92"/>
      <c r="N13" s="93"/>
      <c r="O13" s="94"/>
      <c r="P13" s="94"/>
      <c r="Q13" s="94"/>
      <c r="R13" s="94"/>
      <c r="S13" s="95">
        <f t="shared" si="2"/>
        <v>100</v>
      </c>
      <c r="T13" s="92"/>
      <c r="U13" s="93"/>
      <c r="V13" s="94"/>
      <c r="W13" s="94"/>
      <c r="X13" s="94"/>
      <c r="Y13" s="94"/>
      <c r="Z13" s="95">
        <f t="shared" si="3"/>
        <v>100</v>
      </c>
      <c r="AA13" s="92"/>
      <c r="AB13" s="93"/>
      <c r="AC13" s="94"/>
      <c r="AD13" s="94"/>
      <c r="AE13" s="94"/>
      <c r="AF13" s="94"/>
      <c r="AG13" s="95">
        <f t="shared" si="4"/>
        <v>100</v>
      </c>
      <c r="AH13" s="92"/>
      <c r="AI13" s="93"/>
      <c r="AJ13" s="94"/>
      <c r="AK13" s="94"/>
      <c r="AL13" s="94"/>
      <c r="AM13" s="94"/>
      <c r="AN13" s="95">
        <f t="shared" si="5"/>
        <v>100</v>
      </c>
      <c r="AO13" s="92"/>
      <c r="AP13" s="93"/>
      <c r="AQ13" s="94"/>
      <c r="AR13" s="94"/>
      <c r="AS13" s="94"/>
      <c r="AT13" s="94"/>
      <c r="AU13" s="95">
        <f t="shared" si="6"/>
        <v>100</v>
      </c>
      <c r="AV13" s="92"/>
    </row>
    <row r="14" spans="1:48" x14ac:dyDescent="0.25">
      <c r="A14" s="25" t="s">
        <v>236</v>
      </c>
      <c r="B14" s="25" t="s">
        <v>113</v>
      </c>
      <c r="C14" s="26" t="s">
        <v>220</v>
      </c>
      <c r="D14" s="26" t="s">
        <v>114</v>
      </c>
      <c r="E14" s="26"/>
      <c r="F14" s="92">
        <f t="shared" si="0"/>
        <v>18</v>
      </c>
      <c r="G14" s="93">
        <v>75.63</v>
      </c>
      <c r="H14" s="94">
        <v>0</v>
      </c>
      <c r="I14" s="94">
        <v>0.8</v>
      </c>
      <c r="J14" s="94">
        <v>0</v>
      </c>
      <c r="K14" s="94">
        <v>2.4</v>
      </c>
      <c r="L14" s="95">
        <f t="shared" si="1"/>
        <v>27.570000000000004</v>
      </c>
      <c r="M14" s="92">
        <v>18</v>
      </c>
      <c r="N14" s="93"/>
      <c r="O14" s="94"/>
      <c r="P14" s="94"/>
      <c r="Q14" s="94"/>
      <c r="R14" s="94"/>
      <c r="S14" s="95">
        <f t="shared" si="2"/>
        <v>100</v>
      </c>
      <c r="T14" s="92"/>
      <c r="U14" s="93"/>
      <c r="V14" s="94"/>
      <c r="W14" s="94"/>
      <c r="X14" s="94"/>
      <c r="Y14" s="94"/>
      <c r="Z14" s="95">
        <f t="shared" si="3"/>
        <v>100</v>
      </c>
      <c r="AA14" s="92"/>
      <c r="AB14" s="93"/>
      <c r="AC14" s="94"/>
      <c r="AD14" s="94"/>
      <c r="AE14" s="94"/>
      <c r="AF14" s="94"/>
      <c r="AG14" s="95">
        <f t="shared" si="4"/>
        <v>100</v>
      </c>
      <c r="AH14" s="92"/>
      <c r="AI14" s="93"/>
      <c r="AJ14" s="94"/>
      <c r="AK14" s="94"/>
      <c r="AL14" s="94"/>
      <c r="AM14" s="94"/>
      <c r="AN14" s="95">
        <f t="shared" si="5"/>
        <v>100</v>
      </c>
      <c r="AO14" s="92"/>
      <c r="AP14" s="93"/>
      <c r="AQ14" s="94"/>
      <c r="AR14" s="94"/>
      <c r="AS14" s="94"/>
      <c r="AT14" s="94"/>
      <c r="AU14" s="95">
        <f t="shared" si="6"/>
        <v>100</v>
      </c>
      <c r="AV14" s="92"/>
    </row>
    <row r="15" spans="1:48" x14ac:dyDescent="0.25">
      <c r="A15" s="25" t="s">
        <v>236</v>
      </c>
      <c r="B15" s="25" t="s">
        <v>113</v>
      </c>
      <c r="C15" s="26" t="s">
        <v>220</v>
      </c>
      <c r="D15" s="26" t="s">
        <v>237</v>
      </c>
      <c r="E15" s="26"/>
      <c r="F15" s="92">
        <f t="shared" si="0"/>
        <v>0</v>
      </c>
      <c r="G15" s="93"/>
      <c r="H15" s="94"/>
      <c r="I15" s="94"/>
      <c r="J15" s="94"/>
      <c r="K15" s="94"/>
      <c r="L15" s="95">
        <f t="shared" si="1"/>
        <v>100</v>
      </c>
      <c r="M15" s="92"/>
      <c r="N15" s="93"/>
      <c r="O15" s="94"/>
      <c r="P15" s="94"/>
      <c r="Q15" s="94"/>
      <c r="R15" s="94"/>
      <c r="S15" s="95">
        <f t="shared" si="2"/>
        <v>100</v>
      </c>
      <c r="T15" s="92"/>
      <c r="U15" s="93"/>
      <c r="V15" s="94"/>
      <c r="W15" s="94"/>
      <c r="X15" s="94"/>
      <c r="Y15" s="94"/>
      <c r="Z15" s="95">
        <f t="shared" si="3"/>
        <v>100</v>
      </c>
      <c r="AA15" s="92"/>
      <c r="AB15" s="93"/>
      <c r="AC15" s="94"/>
      <c r="AD15" s="94"/>
      <c r="AE15" s="94"/>
      <c r="AF15" s="94"/>
      <c r="AG15" s="95">
        <f t="shared" si="4"/>
        <v>100</v>
      </c>
      <c r="AH15" s="92"/>
      <c r="AI15" s="93"/>
      <c r="AJ15" s="94"/>
      <c r="AK15" s="94"/>
      <c r="AL15" s="94"/>
      <c r="AM15" s="94"/>
      <c r="AN15" s="95">
        <f t="shared" si="5"/>
        <v>100</v>
      </c>
      <c r="AO15" s="92"/>
      <c r="AP15" s="93"/>
      <c r="AQ15" s="94"/>
      <c r="AR15" s="94"/>
      <c r="AS15" s="94"/>
      <c r="AT15" s="94"/>
      <c r="AU15" s="95">
        <f t="shared" si="6"/>
        <v>100</v>
      </c>
      <c r="AV15" s="92"/>
    </row>
    <row r="16" spans="1:48" x14ac:dyDescent="0.25">
      <c r="A16" s="25" t="s">
        <v>250</v>
      </c>
      <c r="B16" s="25" t="s">
        <v>251</v>
      </c>
      <c r="C16" s="26" t="s">
        <v>252</v>
      </c>
      <c r="D16" s="26" t="s">
        <v>253</v>
      </c>
      <c r="E16" s="26"/>
      <c r="F16" s="92">
        <f t="shared" si="0"/>
        <v>0</v>
      </c>
      <c r="G16" s="93"/>
      <c r="H16" s="94"/>
      <c r="I16" s="94"/>
      <c r="J16" s="94"/>
      <c r="K16" s="94"/>
      <c r="L16" s="95">
        <f t="shared" si="1"/>
        <v>100</v>
      </c>
      <c r="M16" s="92"/>
      <c r="N16" s="93"/>
      <c r="O16" s="94"/>
      <c r="P16" s="94"/>
      <c r="Q16" s="94"/>
      <c r="R16" s="94"/>
      <c r="S16" s="95">
        <f t="shared" si="2"/>
        <v>100</v>
      </c>
      <c r="T16" s="92"/>
      <c r="U16" s="93"/>
      <c r="V16" s="94"/>
      <c r="W16" s="94"/>
      <c r="X16" s="94"/>
      <c r="Y16" s="94"/>
      <c r="Z16" s="95">
        <f t="shared" si="3"/>
        <v>100</v>
      </c>
      <c r="AA16" s="92"/>
      <c r="AB16" s="93"/>
      <c r="AC16" s="94"/>
      <c r="AD16" s="94"/>
      <c r="AE16" s="94"/>
      <c r="AF16" s="94"/>
      <c r="AG16" s="95">
        <f t="shared" si="4"/>
        <v>100</v>
      </c>
      <c r="AH16" s="92"/>
      <c r="AI16" s="93"/>
      <c r="AJ16" s="94"/>
      <c r="AK16" s="94"/>
      <c r="AL16" s="94"/>
      <c r="AM16" s="94"/>
      <c r="AN16" s="95">
        <f t="shared" si="5"/>
        <v>100</v>
      </c>
      <c r="AO16" s="92"/>
      <c r="AP16" s="93"/>
      <c r="AQ16" s="94"/>
      <c r="AR16" s="94"/>
      <c r="AS16" s="94"/>
      <c r="AT16" s="94"/>
      <c r="AU16" s="95">
        <f t="shared" si="6"/>
        <v>100</v>
      </c>
      <c r="AV16" s="92"/>
    </row>
    <row r="17" spans="1:48" x14ac:dyDescent="0.25">
      <c r="A17" s="25" t="s">
        <v>205</v>
      </c>
      <c r="B17" s="25" t="s">
        <v>206</v>
      </c>
      <c r="C17" s="26" t="s">
        <v>207</v>
      </c>
      <c r="D17" s="26" t="s">
        <v>254</v>
      </c>
      <c r="E17" s="26"/>
      <c r="F17" s="92">
        <f t="shared" si="0"/>
        <v>0</v>
      </c>
      <c r="G17" s="93"/>
      <c r="H17" s="94"/>
      <c r="I17" s="94"/>
      <c r="J17" s="94"/>
      <c r="K17" s="94"/>
      <c r="L17" s="95">
        <f t="shared" si="1"/>
        <v>100</v>
      </c>
      <c r="M17" s="92"/>
      <c r="N17" s="93"/>
      <c r="O17" s="94"/>
      <c r="P17" s="94"/>
      <c r="Q17" s="94"/>
      <c r="R17" s="94"/>
      <c r="S17" s="95">
        <f t="shared" si="2"/>
        <v>100</v>
      </c>
      <c r="T17" s="92"/>
      <c r="U17" s="93"/>
      <c r="V17" s="94"/>
      <c r="W17" s="94"/>
      <c r="X17" s="94"/>
      <c r="Y17" s="94"/>
      <c r="Z17" s="95">
        <f t="shared" si="3"/>
        <v>100</v>
      </c>
      <c r="AA17" s="92"/>
      <c r="AB17" s="93"/>
      <c r="AC17" s="94"/>
      <c r="AD17" s="94"/>
      <c r="AE17" s="94"/>
      <c r="AF17" s="94"/>
      <c r="AG17" s="95">
        <f t="shared" si="4"/>
        <v>100</v>
      </c>
      <c r="AH17" s="92"/>
      <c r="AI17" s="93"/>
      <c r="AJ17" s="94"/>
      <c r="AK17" s="94"/>
      <c r="AL17" s="94"/>
      <c r="AM17" s="94"/>
      <c r="AN17" s="95">
        <f t="shared" si="5"/>
        <v>100</v>
      </c>
      <c r="AO17" s="92"/>
      <c r="AP17" s="93"/>
      <c r="AQ17" s="94"/>
      <c r="AR17" s="94"/>
      <c r="AS17" s="94"/>
      <c r="AT17" s="94"/>
      <c r="AU17" s="95">
        <f t="shared" si="6"/>
        <v>100</v>
      </c>
      <c r="AV17" s="92"/>
    </row>
    <row r="18" spans="1:48" x14ac:dyDescent="0.25">
      <c r="A18" s="25" t="s">
        <v>269</v>
      </c>
      <c r="B18" s="25" t="s">
        <v>115</v>
      </c>
      <c r="C18" s="26" t="s">
        <v>270</v>
      </c>
      <c r="D18" s="26" t="s">
        <v>116</v>
      </c>
      <c r="E18" s="26"/>
      <c r="F18" s="92">
        <f t="shared" si="0"/>
        <v>30</v>
      </c>
      <c r="G18" s="93">
        <v>67.19</v>
      </c>
      <c r="H18" s="94">
        <v>0</v>
      </c>
      <c r="I18" s="94">
        <v>0</v>
      </c>
      <c r="J18" s="94">
        <v>0</v>
      </c>
      <c r="K18" s="94">
        <v>0</v>
      </c>
      <c r="L18" s="95">
        <f t="shared" si="1"/>
        <v>32.81</v>
      </c>
      <c r="M18" s="92">
        <v>16</v>
      </c>
      <c r="N18" s="93">
        <v>59.53</v>
      </c>
      <c r="O18" s="94">
        <v>0</v>
      </c>
      <c r="P18" s="94">
        <v>0</v>
      </c>
      <c r="Q18" s="94">
        <v>0</v>
      </c>
      <c r="R18" s="94">
        <v>0</v>
      </c>
      <c r="S18" s="95">
        <f t="shared" si="2"/>
        <v>40.47</v>
      </c>
      <c r="T18" s="92">
        <v>14</v>
      </c>
      <c r="U18" s="93"/>
      <c r="V18" s="94"/>
      <c r="W18" s="94"/>
      <c r="X18" s="94"/>
      <c r="Y18" s="94"/>
      <c r="Z18" s="95">
        <f t="shared" si="3"/>
        <v>100</v>
      </c>
      <c r="AA18" s="92"/>
      <c r="AB18" s="93"/>
      <c r="AC18" s="94"/>
      <c r="AD18" s="94"/>
      <c r="AE18" s="94"/>
      <c r="AF18" s="94"/>
      <c r="AG18" s="95">
        <f t="shared" si="4"/>
        <v>100</v>
      </c>
      <c r="AH18" s="92"/>
      <c r="AI18" s="93"/>
      <c r="AJ18" s="94"/>
      <c r="AK18" s="94"/>
      <c r="AL18" s="94"/>
      <c r="AM18" s="94"/>
      <c r="AN18" s="95">
        <f t="shared" si="5"/>
        <v>100</v>
      </c>
      <c r="AO18" s="92"/>
      <c r="AP18" s="93"/>
      <c r="AQ18" s="94"/>
      <c r="AR18" s="94"/>
      <c r="AS18" s="94"/>
      <c r="AT18" s="94"/>
      <c r="AU18" s="95">
        <f t="shared" si="6"/>
        <v>100</v>
      </c>
      <c r="AV18" s="92"/>
    </row>
    <row r="19" spans="1:48" x14ac:dyDescent="0.25">
      <c r="A19" s="25" t="s">
        <v>288</v>
      </c>
      <c r="B19" s="25" t="s">
        <v>289</v>
      </c>
      <c r="C19" s="26" t="s">
        <v>290</v>
      </c>
      <c r="D19" s="26" t="s">
        <v>291</v>
      </c>
      <c r="E19" s="26"/>
      <c r="F19" s="92">
        <f t="shared" si="0"/>
        <v>32</v>
      </c>
      <c r="G19" s="93">
        <v>77.81</v>
      </c>
      <c r="H19" s="94">
        <v>0</v>
      </c>
      <c r="I19" s="94">
        <v>0</v>
      </c>
      <c r="J19" s="94">
        <v>0</v>
      </c>
      <c r="K19" s="94">
        <v>3.2</v>
      </c>
      <c r="L19" s="95">
        <f t="shared" si="1"/>
        <v>25.389999999999997</v>
      </c>
      <c r="M19" s="97">
        <f t="shared" ref="M19:M22" si="7">T19+AA19+AH19+AO19+AV19+BC19</f>
        <v>16</v>
      </c>
      <c r="N19" s="93">
        <v>64.22</v>
      </c>
      <c r="O19" s="94">
        <v>0</v>
      </c>
      <c r="P19" s="94">
        <v>0</v>
      </c>
      <c r="Q19" s="94">
        <v>0</v>
      </c>
      <c r="R19" s="94">
        <v>0</v>
      </c>
      <c r="S19" s="95">
        <f t="shared" si="2"/>
        <v>35.78</v>
      </c>
      <c r="T19" s="92">
        <v>16</v>
      </c>
      <c r="U19" s="93"/>
      <c r="V19" s="94"/>
      <c r="W19" s="94"/>
      <c r="X19" s="94"/>
      <c r="Y19" s="94"/>
      <c r="Z19" s="95">
        <f t="shared" si="3"/>
        <v>100</v>
      </c>
      <c r="AA19" s="92"/>
      <c r="AB19" s="93"/>
      <c r="AC19" s="94"/>
      <c r="AD19" s="94"/>
      <c r="AE19" s="94"/>
      <c r="AF19" s="94"/>
      <c r="AG19" s="95">
        <f t="shared" si="4"/>
        <v>100</v>
      </c>
      <c r="AH19" s="92"/>
      <c r="AI19" s="93"/>
      <c r="AJ19" s="94"/>
      <c r="AK19" s="94"/>
      <c r="AL19" s="94"/>
      <c r="AM19" s="94"/>
      <c r="AN19" s="95">
        <f t="shared" si="5"/>
        <v>100</v>
      </c>
      <c r="AO19" s="92"/>
      <c r="AP19" s="93"/>
      <c r="AQ19" s="94"/>
      <c r="AR19" s="94"/>
      <c r="AS19" s="94"/>
      <c r="AT19" s="94"/>
      <c r="AU19" s="95">
        <f t="shared" si="6"/>
        <v>100</v>
      </c>
      <c r="AV19" s="92"/>
    </row>
    <row r="20" spans="1:48" x14ac:dyDescent="0.25">
      <c r="A20" s="25" t="s">
        <v>292</v>
      </c>
      <c r="B20" s="25" t="s">
        <v>293</v>
      </c>
      <c r="C20" s="26" t="s">
        <v>252</v>
      </c>
      <c r="D20" s="26" t="s">
        <v>294</v>
      </c>
      <c r="E20" s="26"/>
      <c r="F20" s="92">
        <f t="shared" si="0"/>
        <v>40</v>
      </c>
      <c r="G20" s="93">
        <v>72.19</v>
      </c>
      <c r="H20" s="94">
        <v>0</v>
      </c>
      <c r="I20" s="94">
        <v>0</v>
      </c>
      <c r="J20" s="94">
        <v>0</v>
      </c>
      <c r="K20" s="94">
        <v>0</v>
      </c>
      <c r="L20" s="95">
        <f t="shared" si="1"/>
        <v>27.810000000000002</v>
      </c>
      <c r="M20" s="97">
        <f t="shared" si="7"/>
        <v>20</v>
      </c>
      <c r="N20" s="93">
        <v>70.63</v>
      </c>
      <c r="O20" s="94">
        <v>0</v>
      </c>
      <c r="P20" s="94">
        <v>0</v>
      </c>
      <c r="Q20" s="94">
        <v>0</v>
      </c>
      <c r="R20" s="94">
        <v>0</v>
      </c>
      <c r="S20" s="95">
        <f t="shared" si="2"/>
        <v>29.370000000000005</v>
      </c>
      <c r="T20" s="92">
        <v>20</v>
      </c>
      <c r="U20" s="93"/>
      <c r="V20" s="94"/>
      <c r="W20" s="94"/>
      <c r="X20" s="94"/>
      <c r="Y20" s="94"/>
      <c r="Z20" s="95">
        <f t="shared" si="3"/>
        <v>100</v>
      </c>
      <c r="AA20" s="92"/>
      <c r="AB20" s="93"/>
      <c r="AC20" s="94"/>
      <c r="AD20" s="94"/>
      <c r="AE20" s="94"/>
      <c r="AF20" s="94"/>
      <c r="AG20" s="95">
        <f t="shared" si="4"/>
        <v>100</v>
      </c>
      <c r="AH20" s="92"/>
      <c r="AI20" s="93"/>
      <c r="AJ20" s="94"/>
      <c r="AK20" s="94"/>
      <c r="AL20" s="94"/>
      <c r="AM20" s="94"/>
      <c r="AN20" s="95">
        <f t="shared" si="5"/>
        <v>100</v>
      </c>
      <c r="AO20" s="92"/>
      <c r="AP20" s="93"/>
      <c r="AQ20" s="94"/>
      <c r="AR20" s="94"/>
      <c r="AS20" s="94"/>
      <c r="AT20" s="94"/>
      <c r="AU20" s="95">
        <f t="shared" si="6"/>
        <v>100</v>
      </c>
      <c r="AV20" s="92"/>
    </row>
    <row r="21" spans="1:48" x14ac:dyDescent="0.25">
      <c r="A21" s="25" t="s">
        <v>117</v>
      </c>
      <c r="B21" s="25" t="s">
        <v>293</v>
      </c>
      <c r="C21" s="26" t="s">
        <v>252</v>
      </c>
      <c r="D21" s="26" t="s">
        <v>295</v>
      </c>
      <c r="E21" s="26"/>
      <c r="F21" s="92">
        <f t="shared" si="0"/>
        <v>0</v>
      </c>
      <c r="G21" s="93">
        <v>70.94</v>
      </c>
      <c r="H21" s="94">
        <v>40</v>
      </c>
      <c r="I21" s="94">
        <v>4.8</v>
      </c>
      <c r="J21" s="94">
        <v>8</v>
      </c>
      <c r="K21" s="94">
        <v>5.2</v>
      </c>
      <c r="L21" s="95">
        <f t="shared" si="1"/>
        <v>87.06</v>
      </c>
      <c r="M21" s="97">
        <f t="shared" si="7"/>
        <v>0</v>
      </c>
      <c r="N21" s="93"/>
      <c r="O21" s="94"/>
      <c r="P21" s="94"/>
      <c r="Q21" s="94"/>
      <c r="R21" s="94"/>
      <c r="S21" s="95">
        <f t="shared" si="2"/>
        <v>100</v>
      </c>
      <c r="T21" s="92"/>
      <c r="U21" s="93"/>
      <c r="V21" s="94"/>
      <c r="W21" s="94"/>
      <c r="X21" s="94"/>
      <c r="Y21" s="94"/>
      <c r="Z21" s="95">
        <f t="shared" si="3"/>
        <v>100</v>
      </c>
      <c r="AA21" s="92"/>
      <c r="AB21" s="93"/>
      <c r="AC21" s="94"/>
      <c r="AD21" s="94"/>
      <c r="AE21" s="94"/>
      <c r="AF21" s="94"/>
      <c r="AG21" s="95">
        <f t="shared" si="4"/>
        <v>100</v>
      </c>
      <c r="AH21" s="92"/>
      <c r="AI21" s="93"/>
      <c r="AJ21" s="94"/>
      <c r="AK21" s="94"/>
      <c r="AL21" s="94"/>
      <c r="AM21" s="94"/>
      <c r="AN21" s="95">
        <f t="shared" si="5"/>
        <v>100</v>
      </c>
      <c r="AO21" s="92"/>
      <c r="AP21" s="93"/>
      <c r="AQ21" s="94"/>
      <c r="AR21" s="94"/>
      <c r="AS21" s="94"/>
      <c r="AT21" s="94"/>
      <c r="AU21" s="95">
        <f t="shared" si="6"/>
        <v>100</v>
      </c>
      <c r="AV21" s="92"/>
    </row>
    <row r="22" spans="1:48" x14ac:dyDescent="0.25">
      <c r="A22" s="25" t="s">
        <v>296</v>
      </c>
      <c r="B22" s="25" t="s">
        <v>297</v>
      </c>
      <c r="C22" s="26" t="s">
        <v>435</v>
      </c>
      <c r="D22" s="26" t="s">
        <v>298</v>
      </c>
      <c r="E22" s="26"/>
      <c r="F22" s="92">
        <f t="shared" si="0"/>
        <v>0</v>
      </c>
      <c r="G22" s="93">
        <v>66.56</v>
      </c>
      <c r="H22" s="94">
        <v>0</v>
      </c>
      <c r="I22" s="94">
        <v>83.2</v>
      </c>
      <c r="J22" s="94">
        <v>8</v>
      </c>
      <c r="K22" s="94">
        <v>0</v>
      </c>
      <c r="L22" s="95">
        <f t="shared" si="1"/>
        <v>124.64</v>
      </c>
      <c r="M22" s="97">
        <f t="shared" si="7"/>
        <v>0</v>
      </c>
      <c r="N22" s="93"/>
      <c r="O22" s="94"/>
      <c r="P22" s="94"/>
      <c r="Q22" s="94"/>
      <c r="R22" s="94"/>
      <c r="S22" s="95">
        <f t="shared" si="2"/>
        <v>100</v>
      </c>
      <c r="T22" s="92"/>
      <c r="U22" s="93"/>
      <c r="V22" s="94"/>
      <c r="W22" s="94"/>
      <c r="X22" s="94"/>
      <c r="Y22" s="94"/>
      <c r="Z22" s="95">
        <f t="shared" si="3"/>
        <v>100</v>
      </c>
      <c r="AA22" s="92"/>
      <c r="AB22" s="93"/>
      <c r="AC22" s="94"/>
      <c r="AD22" s="94"/>
      <c r="AE22" s="94"/>
      <c r="AF22" s="94"/>
      <c r="AG22" s="95">
        <f t="shared" si="4"/>
        <v>100</v>
      </c>
      <c r="AH22" s="92"/>
      <c r="AI22" s="93"/>
      <c r="AJ22" s="94"/>
      <c r="AK22" s="94"/>
      <c r="AL22" s="94"/>
      <c r="AM22" s="94"/>
      <c r="AN22" s="95">
        <f t="shared" si="5"/>
        <v>100</v>
      </c>
      <c r="AO22" s="92"/>
      <c r="AP22" s="93"/>
      <c r="AQ22" s="94"/>
      <c r="AR22" s="94"/>
      <c r="AS22" s="94"/>
      <c r="AT22" s="94"/>
      <c r="AU22" s="95">
        <f t="shared" si="6"/>
        <v>100</v>
      </c>
      <c r="AV22" s="92"/>
    </row>
    <row r="23" spans="1:48" x14ac:dyDescent="0.25">
      <c r="A23" s="25" t="s">
        <v>310</v>
      </c>
      <c r="B23" s="25" t="s">
        <v>311</v>
      </c>
      <c r="C23" s="26" t="s">
        <v>126</v>
      </c>
      <c r="D23" s="26" t="s">
        <v>312</v>
      </c>
      <c r="E23" s="26"/>
      <c r="F23" s="92">
        <f>M23+T23+AA23+AH23+AO23+AV23</f>
        <v>0</v>
      </c>
      <c r="G23" s="93"/>
      <c r="H23" s="94"/>
      <c r="I23" s="94"/>
      <c r="J23" s="94"/>
      <c r="K23" s="94"/>
      <c r="L23" s="95">
        <f t="shared" si="1"/>
        <v>100</v>
      </c>
      <c r="M23" s="97"/>
      <c r="N23" s="93"/>
      <c r="O23" s="94"/>
      <c r="P23" s="94"/>
      <c r="Q23" s="94"/>
      <c r="R23" s="94"/>
      <c r="S23" s="95">
        <f t="shared" ref="S23:S33" si="8">100-N23+(O23+P23+Q23+R23)</f>
        <v>100</v>
      </c>
      <c r="T23" s="97"/>
      <c r="U23" s="93"/>
      <c r="V23" s="94"/>
      <c r="W23" s="94"/>
      <c r="X23" s="94"/>
      <c r="Y23" s="94"/>
      <c r="Z23" s="95">
        <f t="shared" si="3"/>
        <v>100</v>
      </c>
      <c r="AA23" s="97"/>
      <c r="AB23" s="93"/>
      <c r="AC23" s="94"/>
      <c r="AD23" s="94"/>
      <c r="AE23" s="94"/>
      <c r="AF23" s="94"/>
      <c r="AG23" s="95">
        <f t="shared" si="4"/>
        <v>100</v>
      </c>
      <c r="AH23" s="97"/>
      <c r="AI23" s="93"/>
      <c r="AJ23" s="94"/>
      <c r="AK23" s="94"/>
      <c r="AL23" s="94"/>
      <c r="AM23" s="94"/>
      <c r="AN23" s="95">
        <f t="shared" si="5"/>
        <v>100</v>
      </c>
      <c r="AO23" s="97"/>
      <c r="AP23" s="93"/>
      <c r="AQ23" s="94"/>
      <c r="AR23" s="94"/>
      <c r="AS23" s="94"/>
      <c r="AT23" s="94"/>
      <c r="AU23" s="95">
        <f t="shared" si="6"/>
        <v>100</v>
      </c>
      <c r="AV23" s="97"/>
    </row>
    <row r="24" spans="1:48" x14ac:dyDescent="0.25">
      <c r="A24" s="25" t="s">
        <v>292</v>
      </c>
      <c r="B24" s="25" t="s">
        <v>293</v>
      </c>
      <c r="C24" s="26" t="s">
        <v>252</v>
      </c>
      <c r="D24" s="26" t="s">
        <v>322</v>
      </c>
      <c r="E24" s="26"/>
      <c r="F24" s="92">
        <f>M24+T24+AA24+AH24+AO24+AV24</f>
        <v>0</v>
      </c>
      <c r="G24" s="93"/>
      <c r="H24" s="94"/>
      <c r="I24" s="94"/>
      <c r="J24" s="94"/>
      <c r="K24" s="94"/>
      <c r="L24" s="95">
        <f>100-G24+(H24+I24+J24+K24)</f>
        <v>100</v>
      </c>
      <c r="M24" s="97"/>
      <c r="N24" s="93"/>
      <c r="O24" s="94"/>
      <c r="P24" s="94"/>
      <c r="Q24" s="94"/>
      <c r="R24" s="94"/>
      <c r="S24" s="95">
        <f>100-N24+(O24+P24+Q24+R24)</f>
        <v>100</v>
      </c>
      <c r="T24" s="97"/>
      <c r="U24" s="93"/>
      <c r="V24" s="94"/>
      <c r="W24" s="94"/>
      <c r="X24" s="94"/>
      <c r="Y24" s="94"/>
      <c r="Z24" s="95">
        <f>100-U24+(V24+W24+X24+Y24)</f>
        <v>100</v>
      </c>
      <c r="AA24" s="97"/>
      <c r="AB24" s="93"/>
      <c r="AC24" s="94"/>
      <c r="AD24" s="94"/>
      <c r="AE24" s="94"/>
      <c r="AF24" s="94"/>
      <c r="AG24" s="95">
        <f>100-AB24+(AC24+AD24+AE24+AF24)</f>
        <v>100</v>
      </c>
      <c r="AH24" s="97"/>
      <c r="AI24" s="93"/>
      <c r="AJ24" s="94"/>
      <c r="AK24" s="94"/>
      <c r="AL24" s="94"/>
      <c r="AM24" s="94"/>
      <c r="AN24" s="95">
        <f>100-AI24+(AJ24+AK24+AL24+AM24)</f>
        <v>100</v>
      </c>
      <c r="AO24" s="97"/>
      <c r="AP24" s="93"/>
      <c r="AQ24" s="94"/>
      <c r="AR24" s="94"/>
      <c r="AS24" s="94"/>
      <c r="AT24" s="94"/>
      <c r="AU24" s="95">
        <f>100-AP24+(AQ24+AR24+AS24+AT24)</f>
        <v>100</v>
      </c>
      <c r="AV24" s="97"/>
    </row>
    <row r="25" spans="1:48" x14ac:dyDescent="0.25">
      <c r="A25" s="25" t="s">
        <v>356</v>
      </c>
      <c r="B25" s="25" t="s">
        <v>357</v>
      </c>
      <c r="C25" s="26" t="s">
        <v>252</v>
      </c>
      <c r="D25" s="26" t="s">
        <v>358</v>
      </c>
      <c r="E25" s="26"/>
      <c r="F25" s="92">
        <f>M25+T25+AA25+AH25+AO25+AV25</f>
        <v>0</v>
      </c>
      <c r="G25" s="93"/>
      <c r="H25" s="94"/>
      <c r="I25" s="94"/>
      <c r="J25" s="94"/>
      <c r="K25" s="94"/>
      <c r="L25" s="95">
        <f>100-G25+(H25+I25+J25+K25)</f>
        <v>100</v>
      </c>
      <c r="M25" s="97"/>
      <c r="N25" s="93"/>
      <c r="O25" s="94"/>
      <c r="P25" s="94"/>
      <c r="Q25" s="94"/>
      <c r="R25" s="94"/>
      <c r="S25" s="95">
        <f>100-N25+(O25+P25+Q25+R25)</f>
        <v>100</v>
      </c>
      <c r="T25" s="97"/>
      <c r="U25" s="93"/>
      <c r="V25" s="94"/>
      <c r="W25" s="94"/>
      <c r="X25" s="94"/>
      <c r="Y25" s="94"/>
      <c r="Z25" s="95">
        <f>100-U25+(V25+W25+X25+Y25)</f>
        <v>100</v>
      </c>
      <c r="AA25" s="97"/>
      <c r="AB25" s="93"/>
      <c r="AC25" s="94"/>
      <c r="AD25" s="94"/>
      <c r="AE25" s="94"/>
      <c r="AF25" s="94"/>
      <c r="AG25" s="95">
        <f>100-AB25+(AC25+AD25+AE25+AF25)</f>
        <v>100</v>
      </c>
      <c r="AH25" s="97"/>
      <c r="AI25" s="93"/>
      <c r="AJ25" s="94"/>
      <c r="AK25" s="94"/>
      <c r="AL25" s="94"/>
      <c r="AM25" s="94"/>
      <c r="AN25" s="95">
        <f>100-AI25+(AJ25+AK25+AL25+AM25)</f>
        <v>100</v>
      </c>
      <c r="AO25" s="97"/>
      <c r="AP25" s="93"/>
      <c r="AQ25" s="94"/>
      <c r="AR25" s="94"/>
      <c r="AS25" s="94"/>
      <c r="AT25" s="94"/>
      <c r="AU25" s="95">
        <f>100-AP25+(AQ25+AR25+AS25+AT25)</f>
        <v>100</v>
      </c>
      <c r="AV25" s="97"/>
    </row>
    <row r="26" spans="1:48" x14ac:dyDescent="0.25">
      <c r="A26" s="25" t="s">
        <v>359</v>
      </c>
      <c r="B26" s="25" t="s">
        <v>357</v>
      </c>
      <c r="C26" s="26" t="s">
        <v>252</v>
      </c>
      <c r="D26" s="26" t="s">
        <v>389</v>
      </c>
      <c r="E26" s="26"/>
      <c r="F26" s="92">
        <f>M26+T26+AA26+AH26+AO26+AV26</f>
        <v>15</v>
      </c>
      <c r="G26" s="93"/>
      <c r="H26" s="94"/>
      <c r="I26" s="94"/>
      <c r="J26" s="94"/>
      <c r="K26" s="94"/>
      <c r="L26" s="95">
        <f>100-G26+(H26+I26+J26+K26)</f>
        <v>100</v>
      </c>
      <c r="M26" s="97"/>
      <c r="N26" s="93">
        <v>63.13</v>
      </c>
      <c r="O26" s="94">
        <v>0</v>
      </c>
      <c r="P26" s="94">
        <v>0.8</v>
      </c>
      <c r="Q26" s="94">
        <v>0</v>
      </c>
      <c r="R26" s="94">
        <v>0</v>
      </c>
      <c r="S26" s="95">
        <f>100-N26+(O26+P26+Q26+R26)</f>
        <v>37.669999999999995</v>
      </c>
      <c r="T26" s="97">
        <v>15</v>
      </c>
      <c r="U26" s="93"/>
      <c r="V26" s="94"/>
      <c r="W26" s="94"/>
      <c r="X26" s="94"/>
      <c r="Y26" s="94"/>
      <c r="Z26" s="95">
        <f>100-U26+(V26+W26+X26+Y26)</f>
        <v>100</v>
      </c>
      <c r="AA26" s="97"/>
      <c r="AB26" s="93"/>
      <c r="AC26" s="94"/>
      <c r="AD26" s="94"/>
      <c r="AE26" s="94"/>
      <c r="AF26" s="94"/>
      <c r="AG26" s="95">
        <f>100-AB26+(AC26+AD26+AE26+AF26)</f>
        <v>100</v>
      </c>
      <c r="AH26" s="97"/>
      <c r="AI26" s="93"/>
      <c r="AJ26" s="94"/>
      <c r="AK26" s="94"/>
      <c r="AL26" s="94"/>
      <c r="AM26" s="94"/>
      <c r="AN26" s="95">
        <f>100-AI26+(AJ26+AK26+AL26+AM26)</f>
        <v>100</v>
      </c>
      <c r="AO26" s="97"/>
      <c r="AP26" s="93"/>
      <c r="AQ26" s="94"/>
      <c r="AR26" s="94"/>
      <c r="AS26" s="94"/>
      <c r="AT26" s="94"/>
      <c r="AU26" s="95">
        <f>100-AP26+(AQ26+AR26+AS26+AT26)</f>
        <v>100</v>
      </c>
      <c r="AV26" s="97"/>
    </row>
    <row r="27" spans="1:48" x14ac:dyDescent="0.25">
      <c r="A27" s="25" t="s">
        <v>117</v>
      </c>
      <c r="B27" s="25" t="s">
        <v>293</v>
      </c>
      <c r="C27" s="26" t="s">
        <v>252</v>
      </c>
      <c r="D27" s="26" t="s">
        <v>323</v>
      </c>
      <c r="E27" s="26"/>
      <c r="F27" s="92">
        <f t="shared" si="0"/>
        <v>0</v>
      </c>
      <c r="G27" s="93"/>
      <c r="H27" s="94"/>
      <c r="I27" s="94"/>
      <c r="J27" s="94"/>
      <c r="K27" s="94"/>
      <c r="L27" s="95">
        <f t="shared" si="1"/>
        <v>100</v>
      </c>
      <c r="M27" s="92"/>
      <c r="N27" s="93"/>
      <c r="O27" s="94"/>
      <c r="P27" s="94"/>
      <c r="Q27" s="94"/>
      <c r="R27" s="94"/>
      <c r="S27" s="95">
        <f t="shared" si="8"/>
        <v>100</v>
      </c>
      <c r="T27" s="92"/>
      <c r="U27" s="94"/>
      <c r="V27" s="94"/>
      <c r="W27" s="94"/>
      <c r="X27" s="94"/>
      <c r="Y27" s="94"/>
      <c r="Z27" s="95">
        <f t="shared" si="3"/>
        <v>100</v>
      </c>
      <c r="AA27" s="92"/>
      <c r="AB27" s="94"/>
      <c r="AC27" s="94"/>
      <c r="AD27" s="94"/>
      <c r="AE27" s="94"/>
      <c r="AF27" s="94"/>
      <c r="AG27" s="95">
        <f t="shared" si="4"/>
        <v>100</v>
      </c>
      <c r="AH27" s="92"/>
      <c r="AI27" s="94"/>
      <c r="AJ27" s="94"/>
      <c r="AK27" s="94"/>
      <c r="AL27" s="94"/>
      <c r="AM27" s="94"/>
      <c r="AN27" s="95">
        <f t="shared" si="5"/>
        <v>100</v>
      </c>
      <c r="AO27" s="92"/>
      <c r="AP27" s="94"/>
      <c r="AQ27" s="94"/>
      <c r="AR27" s="94"/>
      <c r="AS27" s="94"/>
      <c r="AT27" s="94"/>
      <c r="AU27" s="95">
        <f t="shared" si="6"/>
        <v>100</v>
      </c>
      <c r="AV27" s="92"/>
    </row>
    <row r="28" spans="1:48" x14ac:dyDescent="0.25">
      <c r="A28" s="25" t="s">
        <v>327</v>
      </c>
      <c r="B28" s="25" t="s">
        <v>289</v>
      </c>
      <c r="C28" s="26" t="s">
        <v>290</v>
      </c>
      <c r="D28" s="26" t="s">
        <v>328</v>
      </c>
      <c r="E28" s="26"/>
      <c r="F28" s="92">
        <f t="shared" si="0"/>
        <v>13</v>
      </c>
      <c r="G28" s="93"/>
      <c r="H28" s="94"/>
      <c r="I28" s="94"/>
      <c r="J28" s="94"/>
      <c r="K28" s="94"/>
      <c r="L28" s="95">
        <f t="shared" si="1"/>
        <v>100</v>
      </c>
      <c r="M28" s="92"/>
      <c r="N28" s="93">
        <v>66.88</v>
      </c>
      <c r="O28" s="94">
        <v>0</v>
      </c>
      <c r="P28" s="94">
        <v>8.4</v>
      </c>
      <c r="Q28" s="94">
        <v>0</v>
      </c>
      <c r="R28" s="94">
        <v>0</v>
      </c>
      <c r="S28" s="95">
        <f t="shared" si="8"/>
        <v>41.52</v>
      </c>
      <c r="T28" s="92">
        <v>13</v>
      </c>
      <c r="U28" s="94"/>
      <c r="V28" s="94"/>
      <c r="W28" s="94"/>
      <c r="X28" s="94"/>
      <c r="Y28" s="94"/>
      <c r="Z28" s="95">
        <f t="shared" si="3"/>
        <v>100</v>
      </c>
      <c r="AA28" s="92"/>
      <c r="AB28" s="94"/>
      <c r="AC28" s="94"/>
      <c r="AD28" s="94"/>
      <c r="AE28" s="94"/>
      <c r="AF28" s="94"/>
      <c r="AG28" s="95">
        <f t="shared" si="4"/>
        <v>100</v>
      </c>
      <c r="AH28" s="92"/>
      <c r="AI28" s="94"/>
      <c r="AJ28" s="94"/>
      <c r="AK28" s="94"/>
      <c r="AL28" s="94"/>
      <c r="AM28" s="94"/>
      <c r="AN28" s="95">
        <f t="shared" si="5"/>
        <v>100</v>
      </c>
      <c r="AO28" s="92"/>
      <c r="AP28" s="94"/>
      <c r="AQ28" s="94"/>
      <c r="AR28" s="94"/>
      <c r="AS28" s="94"/>
      <c r="AT28" s="94"/>
      <c r="AU28" s="95">
        <f t="shared" si="6"/>
        <v>100</v>
      </c>
      <c r="AV28" s="92"/>
    </row>
    <row r="29" spans="1:48" x14ac:dyDescent="0.25">
      <c r="A29" s="25" t="s">
        <v>288</v>
      </c>
      <c r="B29" s="25" t="s">
        <v>289</v>
      </c>
      <c r="C29" s="26" t="s">
        <v>290</v>
      </c>
      <c r="D29" s="26" t="s">
        <v>351</v>
      </c>
      <c r="E29" s="26"/>
      <c r="F29" s="92">
        <f t="shared" si="0"/>
        <v>0</v>
      </c>
      <c r="G29" s="93"/>
      <c r="H29" s="94"/>
      <c r="I29" s="94"/>
      <c r="J29" s="94"/>
      <c r="K29" s="94"/>
      <c r="L29" s="95">
        <f t="shared" si="1"/>
        <v>100</v>
      </c>
      <c r="M29" s="92"/>
      <c r="N29" s="93"/>
      <c r="O29" s="94"/>
      <c r="P29" s="94"/>
      <c r="Q29" s="94"/>
      <c r="R29" s="94"/>
      <c r="S29" s="95">
        <f t="shared" si="8"/>
        <v>100</v>
      </c>
      <c r="T29" s="92"/>
      <c r="U29" s="94"/>
      <c r="V29" s="94"/>
      <c r="W29" s="94"/>
      <c r="X29" s="94"/>
      <c r="Y29" s="94"/>
      <c r="Z29" s="95">
        <f t="shared" si="3"/>
        <v>100</v>
      </c>
      <c r="AA29" s="92"/>
      <c r="AB29" s="94"/>
      <c r="AC29" s="94"/>
      <c r="AD29" s="94"/>
      <c r="AE29" s="94"/>
      <c r="AF29" s="94"/>
      <c r="AG29" s="95">
        <f t="shared" si="4"/>
        <v>100</v>
      </c>
      <c r="AH29" s="92"/>
      <c r="AI29" s="94"/>
      <c r="AJ29" s="94"/>
      <c r="AK29" s="94"/>
      <c r="AL29" s="94"/>
      <c r="AM29" s="94"/>
      <c r="AN29" s="95">
        <f t="shared" si="5"/>
        <v>100</v>
      </c>
      <c r="AO29" s="92"/>
      <c r="AP29" s="94"/>
      <c r="AQ29" s="94"/>
      <c r="AR29" s="94"/>
      <c r="AS29" s="94"/>
      <c r="AT29" s="94"/>
      <c r="AU29" s="95">
        <f t="shared" si="6"/>
        <v>100</v>
      </c>
      <c r="AV29" s="92"/>
    </row>
    <row r="30" spans="1:48" x14ac:dyDescent="0.25">
      <c r="A30" s="28" t="s">
        <v>117</v>
      </c>
      <c r="B30" s="28" t="s">
        <v>293</v>
      </c>
      <c r="C30" s="29" t="s">
        <v>252</v>
      </c>
      <c r="D30" s="29" t="s">
        <v>352</v>
      </c>
      <c r="E30" s="29"/>
      <c r="F30" s="97">
        <f t="shared" si="0"/>
        <v>18</v>
      </c>
      <c r="G30" s="157"/>
      <c r="H30" s="158"/>
      <c r="I30" s="158"/>
      <c r="J30" s="158"/>
      <c r="K30" s="158"/>
      <c r="L30" s="159">
        <f t="shared" si="1"/>
        <v>100</v>
      </c>
      <c r="M30" s="97"/>
      <c r="N30" s="157">
        <v>66.88</v>
      </c>
      <c r="O30" s="158">
        <v>0</v>
      </c>
      <c r="P30" s="158">
        <v>0</v>
      </c>
      <c r="Q30" s="158">
        <v>0</v>
      </c>
      <c r="R30" s="158">
        <v>0</v>
      </c>
      <c r="S30" s="159">
        <f t="shared" si="8"/>
        <v>33.120000000000005</v>
      </c>
      <c r="T30" s="97">
        <v>18</v>
      </c>
      <c r="U30" s="158"/>
      <c r="V30" s="158"/>
      <c r="W30" s="158"/>
      <c r="X30" s="158"/>
      <c r="Y30" s="158"/>
      <c r="Z30" s="159">
        <f t="shared" si="3"/>
        <v>100</v>
      </c>
      <c r="AA30" s="97"/>
      <c r="AB30" s="158"/>
      <c r="AC30" s="158"/>
      <c r="AD30" s="158"/>
      <c r="AE30" s="158"/>
      <c r="AF30" s="158"/>
      <c r="AG30" s="159">
        <f t="shared" si="4"/>
        <v>100</v>
      </c>
      <c r="AH30" s="97"/>
      <c r="AI30" s="158"/>
      <c r="AJ30" s="158"/>
      <c r="AK30" s="158"/>
      <c r="AL30" s="158"/>
      <c r="AM30" s="158"/>
      <c r="AN30" s="159">
        <f t="shared" si="5"/>
        <v>100</v>
      </c>
      <c r="AO30" s="97"/>
      <c r="AP30" s="158"/>
      <c r="AQ30" s="158"/>
      <c r="AR30" s="158"/>
      <c r="AS30" s="158"/>
      <c r="AT30" s="158"/>
      <c r="AU30" s="159">
        <f t="shared" si="6"/>
        <v>100</v>
      </c>
      <c r="AV30" s="97"/>
    </row>
    <row r="31" spans="1:48" x14ac:dyDescent="0.25">
      <c r="A31" s="25" t="s">
        <v>151</v>
      </c>
      <c r="B31" s="25" t="s">
        <v>152</v>
      </c>
      <c r="C31" s="25" t="s">
        <v>140</v>
      </c>
      <c r="D31" s="25" t="s">
        <v>153</v>
      </c>
      <c r="E31" s="25"/>
      <c r="F31" s="97">
        <f t="shared" si="0"/>
        <v>0</v>
      </c>
      <c r="G31" s="94"/>
      <c r="H31" s="94"/>
      <c r="I31" s="94"/>
      <c r="J31" s="94"/>
      <c r="K31" s="94"/>
      <c r="L31" s="159">
        <f t="shared" si="1"/>
        <v>100</v>
      </c>
      <c r="M31" s="92"/>
      <c r="N31" s="93"/>
      <c r="O31" s="94"/>
      <c r="P31" s="94"/>
      <c r="Q31" s="94"/>
      <c r="R31" s="94"/>
      <c r="S31" s="159">
        <f t="shared" si="8"/>
        <v>100</v>
      </c>
      <c r="T31" s="92"/>
      <c r="U31" s="94"/>
      <c r="V31" s="94"/>
      <c r="W31" s="94"/>
      <c r="X31" s="94"/>
      <c r="Y31" s="94"/>
      <c r="Z31" s="159">
        <f t="shared" si="3"/>
        <v>100</v>
      </c>
      <c r="AA31" s="92"/>
      <c r="AB31" s="94"/>
      <c r="AC31" s="94"/>
      <c r="AD31" s="94"/>
      <c r="AE31" s="94"/>
      <c r="AF31" s="94"/>
      <c r="AG31" s="159">
        <f t="shared" si="4"/>
        <v>100</v>
      </c>
      <c r="AH31" s="92"/>
      <c r="AI31" s="94"/>
      <c r="AJ31" s="94"/>
      <c r="AK31" s="94"/>
      <c r="AL31" s="94"/>
      <c r="AM31" s="94"/>
      <c r="AN31" s="159">
        <f t="shared" si="5"/>
        <v>100</v>
      </c>
      <c r="AO31" s="92"/>
      <c r="AP31" s="94"/>
      <c r="AQ31" s="94"/>
      <c r="AR31" s="94"/>
      <c r="AS31" s="94"/>
      <c r="AT31" s="94"/>
      <c r="AU31" s="159">
        <f t="shared" si="6"/>
        <v>100</v>
      </c>
      <c r="AV31" s="92"/>
    </row>
    <row r="32" spans="1:48" x14ac:dyDescent="0.25">
      <c r="A32" s="28" t="s">
        <v>185</v>
      </c>
      <c r="B32" s="28" t="s">
        <v>426</v>
      </c>
      <c r="C32" s="28" t="s">
        <v>126</v>
      </c>
      <c r="D32" s="28" t="s">
        <v>427</v>
      </c>
      <c r="E32" s="29"/>
      <c r="F32" s="97">
        <f t="shared" si="0"/>
        <v>0</v>
      </c>
      <c r="G32" s="157"/>
      <c r="H32" s="158"/>
      <c r="I32" s="158"/>
      <c r="J32" s="158"/>
      <c r="K32" s="158"/>
      <c r="L32" s="163">
        <f t="shared" si="1"/>
        <v>100</v>
      </c>
      <c r="M32" s="97"/>
      <c r="N32" s="157"/>
      <c r="O32" s="158"/>
      <c r="P32" s="158"/>
      <c r="Q32" s="158"/>
      <c r="R32" s="158"/>
      <c r="S32" s="163">
        <f t="shared" si="8"/>
        <v>100</v>
      </c>
      <c r="T32" s="97"/>
      <c r="U32" s="158"/>
      <c r="V32" s="158"/>
      <c r="W32" s="158"/>
      <c r="X32" s="158"/>
      <c r="Y32" s="158"/>
      <c r="Z32" s="163">
        <f t="shared" si="3"/>
        <v>100</v>
      </c>
      <c r="AA32" s="97"/>
      <c r="AB32" s="158"/>
      <c r="AC32" s="158"/>
      <c r="AD32" s="158"/>
      <c r="AE32" s="158"/>
      <c r="AF32" s="158"/>
      <c r="AG32" s="163">
        <f t="shared" si="4"/>
        <v>100</v>
      </c>
      <c r="AH32" s="97"/>
      <c r="AI32" s="158"/>
      <c r="AJ32" s="158"/>
      <c r="AK32" s="158"/>
      <c r="AL32" s="158"/>
      <c r="AM32" s="158"/>
      <c r="AN32" s="163">
        <f t="shared" si="5"/>
        <v>100</v>
      </c>
      <c r="AO32" s="97"/>
      <c r="AP32" s="158"/>
      <c r="AQ32" s="158"/>
      <c r="AR32" s="158"/>
      <c r="AS32" s="158"/>
      <c r="AT32" s="158"/>
      <c r="AU32" s="163">
        <f t="shared" si="6"/>
        <v>100</v>
      </c>
      <c r="AV32" s="97"/>
    </row>
    <row r="33" spans="1:48" ht="16.5" thickBot="1" x14ac:dyDescent="0.3">
      <c r="A33" s="25" t="s">
        <v>296</v>
      </c>
      <c r="B33" s="25" t="s">
        <v>297</v>
      </c>
      <c r="C33" s="25" t="s">
        <v>435</v>
      </c>
      <c r="D33" s="25" t="s">
        <v>432</v>
      </c>
      <c r="E33" s="25"/>
      <c r="F33" s="98">
        <f t="shared" si="0"/>
        <v>12</v>
      </c>
      <c r="G33" s="94"/>
      <c r="H33" s="94"/>
      <c r="I33" s="94"/>
      <c r="J33" s="94"/>
      <c r="K33" s="94"/>
      <c r="L33" s="168">
        <f t="shared" si="1"/>
        <v>100</v>
      </c>
      <c r="M33" s="98"/>
      <c r="N33" s="93">
        <v>62.81</v>
      </c>
      <c r="O33" s="94">
        <v>0</v>
      </c>
      <c r="P33" s="94">
        <v>8.4</v>
      </c>
      <c r="Q33" s="94">
        <v>0</v>
      </c>
      <c r="R33" s="94">
        <v>0</v>
      </c>
      <c r="S33" s="168">
        <f t="shared" si="8"/>
        <v>45.589999999999996</v>
      </c>
      <c r="T33" s="92">
        <v>12</v>
      </c>
      <c r="U33" s="93"/>
      <c r="V33" s="94"/>
      <c r="W33" s="94"/>
      <c r="X33" s="94"/>
      <c r="Y33" s="94"/>
      <c r="Z33" s="168">
        <f t="shared" si="3"/>
        <v>100</v>
      </c>
      <c r="AA33" s="98"/>
      <c r="AB33" s="94"/>
      <c r="AC33" s="94"/>
      <c r="AD33" s="94"/>
      <c r="AE33" s="94"/>
      <c r="AF33" s="94"/>
      <c r="AG33" s="168">
        <f t="shared" si="4"/>
        <v>100</v>
      </c>
      <c r="AH33" s="98"/>
      <c r="AI33" s="94"/>
      <c r="AJ33" s="94"/>
      <c r="AK33" s="94"/>
      <c r="AL33" s="94"/>
      <c r="AM33" s="94"/>
      <c r="AN33" s="168">
        <f t="shared" si="5"/>
        <v>100</v>
      </c>
      <c r="AO33" s="98"/>
      <c r="AP33" s="94"/>
      <c r="AQ33" s="94"/>
      <c r="AR33" s="94"/>
      <c r="AS33" s="94"/>
      <c r="AT33" s="94"/>
      <c r="AU33" s="168">
        <f t="shared" si="6"/>
        <v>100</v>
      </c>
      <c r="AV33" s="98"/>
    </row>
    <row r="34" spans="1:48" x14ac:dyDescent="0.25">
      <c r="A34" s="35"/>
      <c r="B34" s="35"/>
      <c r="C34" s="35"/>
      <c r="D34" s="35"/>
      <c r="E34" s="35"/>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row>
    <row r="35" spans="1:48" x14ac:dyDescent="0.25">
      <c r="A35" s="35"/>
      <c r="B35" s="35"/>
      <c r="C35" s="35"/>
      <c r="D35" s="35"/>
      <c r="E35" s="35"/>
      <c r="F35" s="8"/>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row>
    <row r="36" spans="1:48" ht="16.5" thickBot="1" x14ac:dyDescent="0.3">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row>
    <row r="37" spans="1:48" ht="47.25" x14ac:dyDescent="0.25">
      <c r="A37" s="222" t="s">
        <v>37</v>
      </c>
      <c r="B37" s="217"/>
      <c r="C37" s="217"/>
      <c r="D37" s="217"/>
      <c r="E37" s="235"/>
      <c r="F37" s="143" t="s">
        <v>4</v>
      </c>
      <c r="G37" s="37" t="s">
        <v>31</v>
      </c>
      <c r="H37" s="36" t="s">
        <v>32</v>
      </c>
      <c r="I37" s="36" t="s">
        <v>33</v>
      </c>
      <c r="J37" s="36" t="s">
        <v>34</v>
      </c>
      <c r="K37" s="60" t="s">
        <v>35</v>
      </c>
      <c r="L37" s="61" t="s">
        <v>36</v>
      </c>
      <c r="M37" s="12" t="s">
        <v>9</v>
      </c>
      <c r="N37" s="37" t="s">
        <v>31</v>
      </c>
      <c r="O37" s="36" t="s">
        <v>32</v>
      </c>
      <c r="P37" s="36" t="s">
        <v>33</v>
      </c>
      <c r="Q37" s="36" t="s">
        <v>34</v>
      </c>
      <c r="R37" s="60" t="s">
        <v>35</v>
      </c>
      <c r="S37" s="61" t="s">
        <v>36</v>
      </c>
      <c r="T37" s="12" t="s">
        <v>9</v>
      </c>
      <c r="U37" s="37" t="s">
        <v>31</v>
      </c>
      <c r="V37" s="36" t="s">
        <v>32</v>
      </c>
      <c r="W37" s="36" t="s">
        <v>33</v>
      </c>
      <c r="X37" s="36" t="s">
        <v>34</v>
      </c>
      <c r="Y37" s="60" t="s">
        <v>35</v>
      </c>
      <c r="Z37" s="61" t="s">
        <v>36</v>
      </c>
      <c r="AA37" s="12" t="s">
        <v>9</v>
      </c>
      <c r="AB37" s="37" t="s">
        <v>31</v>
      </c>
      <c r="AC37" s="36" t="s">
        <v>32</v>
      </c>
      <c r="AD37" s="36" t="s">
        <v>33</v>
      </c>
      <c r="AE37" s="36" t="s">
        <v>34</v>
      </c>
      <c r="AF37" s="60" t="s">
        <v>35</v>
      </c>
      <c r="AG37" s="61" t="s">
        <v>36</v>
      </c>
      <c r="AH37" s="12" t="s">
        <v>9</v>
      </c>
      <c r="AI37" s="37" t="s">
        <v>31</v>
      </c>
      <c r="AJ37" s="36" t="s">
        <v>32</v>
      </c>
      <c r="AK37" s="36" t="s">
        <v>33</v>
      </c>
      <c r="AL37" s="36" t="s">
        <v>34</v>
      </c>
      <c r="AM37" s="60" t="s">
        <v>35</v>
      </c>
      <c r="AN37" s="61" t="s">
        <v>36</v>
      </c>
      <c r="AO37" s="12" t="s">
        <v>9</v>
      </c>
      <c r="AP37" s="37" t="s">
        <v>31</v>
      </c>
      <c r="AQ37" s="36" t="s">
        <v>32</v>
      </c>
      <c r="AR37" s="36" t="s">
        <v>33</v>
      </c>
      <c r="AS37" s="36" t="s">
        <v>34</v>
      </c>
      <c r="AT37" s="60" t="s">
        <v>35</v>
      </c>
      <c r="AU37" s="61" t="s">
        <v>36</v>
      </c>
      <c r="AV37" s="12" t="s">
        <v>9</v>
      </c>
    </row>
    <row r="38" spans="1:48" x14ac:dyDescent="0.25">
      <c r="A38" s="18" t="s">
        <v>11</v>
      </c>
      <c r="B38" s="18" t="s">
        <v>12</v>
      </c>
      <c r="C38" s="19" t="s">
        <v>13</v>
      </c>
      <c r="D38" s="18" t="s">
        <v>14</v>
      </c>
      <c r="E38" s="46" t="s">
        <v>61</v>
      </c>
      <c r="F38" s="62"/>
      <c r="G38" s="57"/>
      <c r="H38" s="58"/>
      <c r="I38" s="58"/>
      <c r="J38" s="58"/>
      <c r="K38" s="58"/>
      <c r="L38" s="59"/>
      <c r="M38" s="10"/>
      <c r="N38" s="57"/>
      <c r="O38" s="58"/>
      <c r="P38" s="58"/>
      <c r="Q38" s="58"/>
      <c r="R38" s="58"/>
      <c r="S38" s="59"/>
      <c r="T38" s="10"/>
      <c r="U38" s="57"/>
      <c r="V38" s="58"/>
      <c r="W38" s="58"/>
      <c r="X38" s="58"/>
      <c r="Y38" s="58"/>
      <c r="Z38" s="59"/>
      <c r="AA38" s="10"/>
      <c r="AB38" s="57"/>
      <c r="AC38" s="58"/>
      <c r="AD38" s="58"/>
      <c r="AE38" s="58"/>
      <c r="AF38" s="58"/>
      <c r="AG38" s="59"/>
      <c r="AH38" s="10"/>
      <c r="AI38" s="57"/>
      <c r="AJ38" s="58"/>
      <c r="AK38" s="58"/>
      <c r="AL38" s="58"/>
      <c r="AM38" s="58"/>
      <c r="AN38" s="59"/>
      <c r="AO38" s="10"/>
      <c r="AP38" s="57"/>
      <c r="AQ38" s="58"/>
      <c r="AR38" s="58"/>
      <c r="AS38" s="58"/>
      <c r="AT38" s="58"/>
      <c r="AU38" s="59"/>
      <c r="AV38" s="10"/>
    </row>
    <row r="39" spans="1:48" s="1" customFormat="1" ht="12.75" x14ac:dyDescent="0.2">
      <c r="A39" s="25" t="s">
        <v>107</v>
      </c>
      <c r="B39" s="25" t="s">
        <v>111</v>
      </c>
      <c r="C39" s="25" t="s">
        <v>140</v>
      </c>
      <c r="D39" s="26" t="s">
        <v>108</v>
      </c>
      <c r="E39" s="47"/>
      <c r="F39" s="92">
        <f t="shared" ref="F39:F46" si="9">M39+T39+AA39+AH39+AO39+AV39</f>
        <v>18</v>
      </c>
      <c r="G39" s="93">
        <v>64.08</v>
      </c>
      <c r="H39" s="94">
        <v>0</v>
      </c>
      <c r="I39" s="94">
        <v>1.6</v>
      </c>
      <c r="J39" s="94">
        <v>4</v>
      </c>
      <c r="K39" s="94">
        <v>0</v>
      </c>
      <c r="L39" s="95">
        <f t="shared" ref="L39:L46" si="10">100-G39+(H39+I39+J39+K39)</f>
        <v>41.52</v>
      </c>
      <c r="M39" s="92">
        <v>18</v>
      </c>
      <c r="N39" s="93"/>
      <c r="O39" s="94"/>
      <c r="P39" s="94"/>
      <c r="Q39" s="94"/>
      <c r="R39" s="94"/>
      <c r="S39" s="95">
        <f t="shared" ref="S39:S46" si="11">100-N39+(O39+P39+Q39+R39)</f>
        <v>100</v>
      </c>
      <c r="T39" s="92"/>
      <c r="U39" s="93"/>
      <c r="V39" s="94"/>
      <c r="W39" s="94"/>
      <c r="X39" s="94"/>
      <c r="Y39" s="94"/>
      <c r="Z39" s="95">
        <f t="shared" ref="Z39:Z46" si="12">100-U39+(V39+W39+X39+Y39)</f>
        <v>100</v>
      </c>
      <c r="AA39" s="92"/>
      <c r="AB39" s="93"/>
      <c r="AC39" s="94"/>
      <c r="AD39" s="94"/>
      <c r="AE39" s="94"/>
      <c r="AF39" s="94"/>
      <c r="AG39" s="95">
        <f t="shared" ref="AG39:AG46" si="13">100-AB39+(AC39+AD39+AE39+AF39)</f>
        <v>100</v>
      </c>
      <c r="AH39" s="92"/>
      <c r="AI39" s="93"/>
      <c r="AJ39" s="94"/>
      <c r="AK39" s="94"/>
      <c r="AL39" s="94"/>
      <c r="AM39" s="94"/>
      <c r="AN39" s="95">
        <f t="shared" ref="AN39:AN46" si="14">100-AI39+(AJ39+AK39+AL39+AM39)</f>
        <v>100</v>
      </c>
      <c r="AO39" s="92"/>
      <c r="AP39" s="93"/>
      <c r="AQ39" s="94"/>
      <c r="AR39" s="94"/>
      <c r="AS39" s="94"/>
      <c r="AT39" s="94"/>
      <c r="AU39" s="95">
        <f t="shared" ref="AU39:AU46" si="15">100-AP39+(AQ39+AR39+AS39+AT39)</f>
        <v>100</v>
      </c>
      <c r="AV39" s="92"/>
    </row>
    <row r="40" spans="1:48" s="1" customFormat="1" ht="12.75" x14ac:dyDescent="0.2">
      <c r="A40" s="25" t="s">
        <v>255</v>
      </c>
      <c r="B40" s="25" t="s">
        <v>105</v>
      </c>
      <c r="C40" s="26" t="s">
        <v>342</v>
      </c>
      <c r="D40" s="25" t="s">
        <v>106</v>
      </c>
      <c r="E40" s="47"/>
      <c r="F40" s="92">
        <f t="shared" si="9"/>
        <v>19</v>
      </c>
      <c r="G40" s="93">
        <v>69.61</v>
      </c>
      <c r="H40" s="94">
        <v>0</v>
      </c>
      <c r="I40" s="94">
        <v>1.2</v>
      </c>
      <c r="J40" s="94">
        <v>4</v>
      </c>
      <c r="K40" s="94">
        <v>0</v>
      </c>
      <c r="L40" s="95">
        <f t="shared" si="10"/>
        <v>35.590000000000003</v>
      </c>
      <c r="M40" s="92">
        <v>19</v>
      </c>
      <c r="N40" s="93"/>
      <c r="O40" s="94"/>
      <c r="P40" s="94"/>
      <c r="Q40" s="94"/>
      <c r="R40" s="94"/>
      <c r="S40" s="95">
        <f t="shared" si="11"/>
        <v>100</v>
      </c>
      <c r="T40" s="92"/>
      <c r="U40" s="93"/>
      <c r="V40" s="94"/>
      <c r="W40" s="94"/>
      <c r="X40" s="94"/>
      <c r="Y40" s="94"/>
      <c r="Z40" s="95">
        <f t="shared" si="12"/>
        <v>100</v>
      </c>
      <c r="AA40" s="92"/>
      <c r="AB40" s="93"/>
      <c r="AC40" s="94"/>
      <c r="AD40" s="94"/>
      <c r="AE40" s="94"/>
      <c r="AF40" s="94"/>
      <c r="AG40" s="95">
        <f t="shared" si="13"/>
        <v>100</v>
      </c>
      <c r="AH40" s="92"/>
      <c r="AI40" s="93"/>
      <c r="AJ40" s="94"/>
      <c r="AK40" s="94"/>
      <c r="AL40" s="94"/>
      <c r="AM40" s="94"/>
      <c r="AN40" s="95">
        <f t="shared" si="14"/>
        <v>100</v>
      </c>
      <c r="AO40" s="92"/>
      <c r="AP40" s="93"/>
      <c r="AQ40" s="94"/>
      <c r="AR40" s="94"/>
      <c r="AS40" s="94"/>
      <c r="AT40" s="94"/>
      <c r="AU40" s="95">
        <f t="shared" si="15"/>
        <v>100</v>
      </c>
      <c r="AV40" s="92"/>
    </row>
    <row r="41" spans="1:48" s="1" customFormat="1" ht="12.75" x14ac:dyDescent="0.2">
      <c r="A41" s="25" t="s">
        <v>296</v>
      </c>
      <c r="B41" s="25" t="s">
        <v>297</v>
      </c>
      <c r="C41" s="26" t="s">
        <v>435</v>
      </c>
      <c r="D41" s="25" t="s">
        <v>299</v>
      </c>
      <c r="E41" s="47"/>
      <c r="F41" s="92">
        <f t="shared" si="9"/>
        <v>20</v>
      </c>
      <c r="G41" s="93">
        <v>65.790000000000006</v>
      </c>
      <c r="H41" s="94">
        <v>0</v>
      </c>
      <c r="I41" s="94">
        <v>0</v>
      </c>
      <c r="J41" s="94">
        <v>0</v>
      </c>
      <c r="K41" s="94">
        <v>0</v>
      </c>
      <c r="L41" s="95">
        <f t="shared" si="10"/>
        <v>34.209999999999994</v>
      </c>
      <c r="M41" s="92">
        <v>20</v>
      </c>
      <c r="N41" s="93"/>
      <c r="O41" s="94"/>
      <c r="P41" s="94"/>
      <c r="Q41" s="94"/>
      <c r="R41" s="94"/>
      <c r="S41" s="95">
        <f t="shared" si="11"/>
        <v>100</v>
      </c>
      <c r="T41" s="92"/>
      <c r="U41" s="93"/>
      <c r="V41" s="94"/>
      <c r="W41" s="94"/>
      <c r="X41" s="94"/>
      <c r="Y41" s="94"/>
      <c r="Z41" s="95">
        <f t="shared" si="12"/>
        <v>100</v>
      </c>
      <c r="AA41" s="92"/>
      <c r="AB41" s="93"/>
      <c r="AC41" s="94"/>
      <c r="AD41" s="94"/>
      <c r="AE41" s="94"/>
      <c r="AF41" s="94"/>
      <c r="AG41" s="95">
        <f t="shared" si="13"/>
        <v>100</v>
      </c>
      <c r="AH41" s="92"/>
      <c r="AI41" s="93"/>
      <c r="AJ41" s="94"/>
      <c r="AK41" s="94"/>
      <c r="AL41" s="94"/>
      <c r="AM41" s="94"/>
      <c r="AN41" s="95">
        <f t="shared" si="14"/>
        <v>100</v>
      </c>
      <c r="AO41" s="92"/>
      <c r="AP41" s="93"/>
      <c r="AQ41" s="94"/>
      <c r="AR41" s="94"/>
      <c r="AS41" s="94"/>
      <c r="AT41" s="94"/>
      <c r="AU41" s="95">
        <f t="shared" si="15"/>
        <v>100</v>
      </c>
      <c r="AV41" s="92"/>
    </row>
    <row r="42" spans="1:48" s="1" customFormat="1" ht="12.75" x14ac:dyDescent="0.2">
      <c r="A42" s="25" t="s">
        <v>300</v>
      </c>
      <c r="B42" s="25" t="s">
        <v>301</v>
      </c>
      <c r="C42" s="26" t="s">
        <v>126</v>
      </c>
      <c r="D42" s="25" t="s">
        <v>302</v>
      </c>
      <c r="E42" s="47"/>
      <c r="F42" s="92">
        <f t="shared" si="9"/>
        <v>17</v>
      </c>
      <c r="G42" s="93">
        <v>61.71</v>
      </c>
      <c r="H42" s="94">
        <v>0</v>
      </c>
      <c r="I42" s="94">
        <v>1.6</v>
      </c>
      <c r="J42" s="94">
        <v>4</v>
      </c>
      <c r="K42" s="94">
        <v>0</v>
      </c>
      <c r="L42" s="95">
        <f t="shared" si="10"/>
        <v>43.89</v>
      </c>
      <c r="M42" s="92">
        <v>17</v>
      </c>
      <c r="N42" s="93"/>
      <c r="O42" s="94"/>
      <c r="P42" s="94"/>
      <c r="Q42" s="94"/>
      <c r="R42" s="94"/>
      <c r="S42" s="95">
        <f t="shared" si="11"/>
        <v>100</v>
      </c>
      <c r="T42" s="92"/>
      <c r="U42" s="93"/>
      <c r="V42" s="94"/>
      <c r="W42" s="94"/>
      <c r="X42" s="94"/>
      <c r="Y42" s="94"/>
      <c r="Z42" s="95">
        <f t="shared" si="12"/>
        <v>100</v>
      </c>
      <c r="AA42" s="92"/>
      <c r="AB42" s="93"/>
      <c r="AC42" s="94"/>
      <c r="AD42" s="94"/>
      <c r="AE42" s="94"/>
      <c r="AF42" s="94"/>
      <c r="AG42" s="95">
        <f t="shared" si="13"/>
        <v>100</v>
      </c>
      <c r="AH42" s="92"/>
      <c r="AI42" s="93"/>
      <c r="AJ42" s="94"/>
      <c r="AK42" s="94"/>
      <c r="AL42" s="94"/>
      <c r="AM42" s="94"/>
      <c r="AN42" s="95">
        <f t="shared" si="14"/>
        <v>100</v>
      </c>
      <c r="AO42" s="92"/>
      <c r="AP42" s="93"/>
      <c r="AQ42" s="94"/>
      <c r="AR42" s="94"/>
      <c r="AS42" s="94"/>
      <c r="AT42" s="94"/>
      <c r="AU42" s="95">
        <f t="shared" si="15"/>
        <v>100</v>
      </c>
      <c r="AV42" s="92"/>
    </row>
    <row r="43" spans="1:48" s="1" customFormat="1" ht="12.75" x14ac:dyDescent="0.2">
      <c r="A43" s="25" t="s">
        <v>334</v>
      </c>
      <c r="B43" s="25" t="s">
        <v>335</v>
      </c>
      <c r="C43" s="25" t="s">
        <v>336</v>
      </c>
      <c r="D43" s="25" t="s">
        <v>338</v>
      </c>
      <c r="E43" s="47"/>
      <c r="F43" s="92">
        <f t="shared" si="9"/>
        <v>0</v>
      </c>
      <c r="G43" s="93"/>
      <c r="H43" s="96"/>
      <c r="I43" s="94"/>
      <c r="J43" s="94"/>
      <c r="K43" s="94"/>
      <c r="L43" s="95">
        <f t="shared" si="10"/>
        <v>100</v>
      </c>
      <c r="M43" s="92"/>
      <c r="N43" s="93"/>
      <c r="O43" s="94"/>
      <c r="P43" s="94"/>
      <c r="Q43" s="94"/>
      <c r="R43" s="94"/>
      <c r="S43" s="95">
        <f t="shared" si="11"/>
        <v>100</v>
      </c>
      <c r="T43" s="92"/>
      <c r="U43" s="93"/>
      <c r="V43" s="94"/>
      <c r="W43" s="94"/>
      <c r="X43" s="94"/>
      <c r="Y43" s="94"/>
      <c r="Z43" s="95">
        <f t="shared" si="12"/>
        <v>100</v>
      </c>
      <c r="AA43" s="92"/>
      <c r="AB43" s="93"/>
      <c r="AC43" s="94"/>
      <c r="AD43" s="94"/>
      <c r="AE43" s="94"/>
      <c r="AF43" s="94"/>
      <c r="AG43" s="95">
        <f t="shared" si="13"/>
        <v>100</v>
      </c>
      <c r="AH43" s="92"/>
      <c r="AI43" s="93"/>
      <c r="AJ43" s="94"/>
      <c r="AK43" s="94"/>
      <c r="AL43" s="94"/>
      <c r="AM43" s="94"/>
      <c r="AN43" s="95">
        <f t="shared" si="14"/>
        <v>100</v>
      </c>
      <c r="AO43" s="92"/>
      <c r="AP43" s="93"/>
      <c r="AQ43" s="94"/>
      <c r="AR43" s="94"/>
      <c r="AS43" s="94"/>
      <c r="AT43" s="94"/>
      <c r="AU43" s="95">
        <f t="shared" si="15"/>
        <v>100</v>
      </c>
      <c r="AV43" s="92"/>
    </row>
    <row r="44" spans="1:48" s="1" customFormat="1" ht="12.75" x14ac:dyDescent="0.2">
      <c r="A44" s="25" t="s">
        <v>390</v>
      </c>
      <c r="B44" s="25" t="s">
        <v>314</v>
      </c>
      <c r="C44" s="26" t="s">
        <v>290</v>
      </c>
      <c r="D44" s="25" t="s">
        <v>391</v>
      </c>
      <c r="E44" s="47"/>
      <c r="F44" s="92">
        <f t="shared" si="9"/>
        <v>0</v>
      </c>
      <c r="G44" s="93"/>
      <c r="H44" s="94"/>
      <c r="I44" s="94"/>
      <c r="J44" s="94"/>
      <c r="K44" s="94"/>
      <c r="L44" s="95">
        <f t="shared" si="10"/>
        <v>100</v>
      </c>
      <c r="M44" s="97"/>
      <c r="N44" s="93"/>
      <c r="O44" s="94"/>
      <c r="P44" s="94"/>
      <c r="Q44" s="94"/>
      <c r="R44" s="94"/>
      <c r="S44" s="95">
        <f t="shared" si="11"/>
        <v>100</v>
      </c>
      <c r="T44" s="97"/>
      <c r="U44" s="93"/>
      <c r="V44" s="94"/>
      <c r="W44" s="94"/>
      <c r="X44" s="94"/>
      <c r="Y44" s="94"/>
      <c r="Z44" s="95">
        <f t="shared" si="12"/>
        <v>100</v>
      </c>
      <c r="AA44" s="97"/>
      <c r="AB44" s="93"/>
      <c r="AC44" s="94"/>
      <c r="AD44" s="94"/>
      <c r="AE44" s="94"/>
      <c r="AF44" s="94"/>
      <c r="AG44" s="95">
        <f t="shared" si="13"/>
        <v>100</v>
      </c>
      <c r="AH44" s="97"/>
      <c r="AI44" s="93"/>
      <c r="AJ44" s="94"/>
      <c r="AK44" s="94"/>
      <c r="AL44" s="94"/>
      <c r="AM44" s="94"/>
      <c r="AN44" s="95">
        <f t="shared" si="14"/>
        <v>100</v>
      </c>
      <c r="AO44" s="97"/>
      <c r="AP44" s="93"/>
      <c r="AQ44" s="94"/>
      <c r="AR44" s="94"/>
      <c r="AS44" s="94"/>
      <c r="AT44" s="94"/>
      <c r="AU44" s="95">
        <f t="shared" si="15"/>
        <v>100</v>
      </c>
      <c r="AV44" s="97"/>
    </row>
    <row r="45" spans="1:48" s="1" customFormat="1" ht="12.75" x14ac:dyDescent="0.2">
      <c r="A45" s="25"/>
      <c r="B45" s="25"/>
      <c r="C45" s="26"/>
      <c r="D45" s="25"/>
      <c r="E45" s="47"/>
      <c r="F45" s="92">
        <f t="shared" si="9"/>
        <v>0</v>
      </c>
      <c r="G45" s="93"/>
      <c r="H45" s="94"/>
      <c r="I45" s="94"/>
      <c r="J45" s="94"/>
      <c r="K45" s="94"/>
      <c r="L45" s="95">
        <f t="shared" si="10"/>
        <v>100</v>
      </c>
      <c r="M45" s="97"/>
      <c r="N45" s="93"/>
      <c r="O45" s="94"/>
      <c r="P45" s="94"/>
      <c r="Q45" s="94"/>
      <c r="R45" s="94"/>
      <c r="S45" s="95">
        <f t="shared" si="11"/>
        <v>100</v>
      </c>
      <c r="T45" s="97"/>
      <c r="U45" s="93"/>
      <c r="V45" s="94"/>
      <c r="W45" s="94"/>
      <c r="X45" s="94"/>
      <c r="Y45" s="94"/>
      <c r="Z45" s="95">
        <f t="shared" si="12"/>
        <v>100</v>
      </c>
      <c r="AA45" s="97"/>
      <c r="AB45" s="93"/>
      <c r="AC45" s="94"/>
      <c r="AD45" s="94"/>
      <c r="AE45" s="94"/>
      <c r="AF45" s="94"/>
      <c r="AG45" s="95">
        <f t="shared" si="13"/>
        <v>100</v>
      </c>
      <c r="AH45" s="97"/>
      <c r="AI45" s="93"/>
      <c r="AJ45" s="94"/>
      <c r="AK45" s="94"/>
      <c r="AL45" s="94"/>
      <c r="AM45" s="94"/>
      <c r="AN45" s="95">
        <f t="shared" si="14"/>
        <v>100</v>
      </c>
      <c r="AO45" s="97"/>
      <c r="AP45" s="93"/>
      <c r="AQ45" s="94"/>
      <c r="AR45" s="94"/>
      <c r="AS45" s="94"/>
      <c r="AT45" s="94"/>
      <c r="AU45" s="95">
        <f t="shared" si="15"/>
        <v>100</v>
      </c>
      <c r="AV45" s="97"/>
    </row>
    <row r="46" spans="1:48" s="1" customFormat="1" ht="13.5" thickBot="1" x14ac:dyDescent="0.25">
      <c r="A46" s="25"/>
      <c r="B46" s="25"/>
      <c r="C46" s="25"/>
      <c r="D46" s="25"/>
      <c r="E46" s="47"/>
      <c r="F46" s="98">
        <f t="shared" si="9"/>
        <v>0</v>
      </c>
      <c r="G46" s="93"/>
      <c r="H46" s="94"/>
      <c r="I46" s="94"/>
      <c r="J46" s="94"/>
      <c r="K46" s="94"/>
      <c r="L46" s="95">
        <f t="shared" si="10"/>
        <v>100</v>
      </c>
      <c r="M46" s="98"/>
      <c r="N46" s="93"/>
      <c r="O46" s="94"/>
      <c r="P46" s="94"/>
      <c r="Q46" s="94"/>
      <c r="R46" s="94"/>
      <c r="S46" s="95">
        <f t="shared" si="11"/>
        <v>100</v>
      </c>
      <c r="T46" s="98"/>
      <c r="U46" s="93"/>
      <c r="V46" s="94"/>
      <c r="W46" s="94"/>
      <c r="X46" s="94"/>
      <c r="Y46" s="94"/>
      <c r="Z46" s="95">
        <f t="shared" si="12"/>
        <v>100</v>
      </c>
      <c r="AA46" s="98"/>
      <c r="AB46" s="93"/>
      <c r="AC46" s="94"/>
      <c r="AD46" s="94"/>
      <c r="AE46" s="94"/>
      <c r="AF46" s="94"/>
      <c r="AG46" s="95">
        <f t="shared" si="13"/>
        <v>100</v>
      </c>
      <c r="AH46" s="98"/>
      <c r="AI46" s="93"/>
      <c r="AJ46" s="94"/>
      <c r="AK46" s="94"/>
      <c r="AL46" s="94"/>
      <c r="AM46" s="94"/>
      <c r="AN46" s="95">
        <f t="shared" si="14"/>
        <v>100</v>
      </c>
      <c r="AO46" s="98"/>
      <c r="AP46" s="93"/>
      <c r="AQ46" s="94"/>
      <c r="AR46" s="94"/>
      <c r="AS46" s="94"/>
      <c r="AT46" s="94"/>
      <c r="AU46" s="95">
        <f t="shared" si="15"/>
        <v>100</v>
      </c>
      <c r="AV46" s="98"/>
    </row>
    <row r="47" spans="1:48" x14ac:dyDescent="0.25">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row>
    <row r="48" spans="1:48" ht="16.5" thickBot="1" x14ac:dyDescent="0.3">
      <c r="A48" s="35"/>
      <c r="B48" s="35"/>
      <c r="C48" s="35"/>
      <c r="D48" s="35"/>
      <c r="E48" s="35"/>
      <c r="F48" s="64"/>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row>
    <row r="49" spans="1:48" ht="47.25" x14ac:dyDescent="0.25">
      <c r="A49" s="222" t="s">
        <v>38</v>
      </c>
      <c r="B49" s="217"/>
      <c r="C49" s="217"/>
      <c r="D49" s="217"/>
      <c r="E49" s="223"/>
      <c r="F49" s="143" t="s">
        <v>4</v>
      </c>
      <c r="G49" s="37" t="s">
        <v>31</v>
      </c>
      <c r="H49" s="36" t="s">
        <v>32</v>
      </c>
      <c r="I49" s="36" t="s">
        <v>33</v>
      </c>
      <c r="J49" s="36" t="s">
        <v>34</v>
      </c>
      <c r="K49" s="60" t="s">
        <v>35</v>
      </c>
      <c r="L49" s="61" t="s">
        <v>36</v>
      </c>
      <c r="M49" s="12" t="s">
        <v>9</v>
      </c>
      <c r="N49" s="37" t="s">
        <v>31</v>
      </c>
      <c r="O49" s="36" t="s">
        <v>32</v>
      </c>
      <c r="P49" s="36" t="s">
        <v>33</v>
      </c>
      <c r="Q49" s="36" t="s">
        <v>34</v>
      </c>
      <c r="R49" s="60" t="s">
        <v>35</v>
      </c>
      <c r="S49" s="61" t="s">
        <v>36</v>
      </c>
      <c r="T49" s="12" t="s">
        <v>9</v>
      </c>
      <c r="U49" s="37" t="s">
        <v>31</v>
      </c>
      <c r="V49" s="36" t="s">
        <v>32</v>
      </c>
      <c r="W49" s="36" t="s">
        <v>33</v>
      </c>
      <c r="X49" s="36" t="s">
        <v>34</v>
      </c>
      <c r="Y49" s="60" t="s">
        <v>35</v>
      </c>
      <c r="Z49" s="61" t="s">
        <v>36</v>
      </c>
      <c r="AA49" s="12" t="s">
        <v>9</v>
      </c>
      <c r="AB49" s="37" t="s">
        <v>31</v>
      </c>
      <c r="AC49" s="36" t="s">
        <v>32</v>
      </c>
      <c r="AD49" s="36" t="s">
        <v>33</v>
      </c>
      <c r="AE49" s="36" t="s">
        <v>34</v>
      </c>
      <c r="AF49" s="60" t="s">
        <v>35</v>
      </c>
      <c r="AG49" s="60" t="s">
        <v>36</v>
      </c>
      <c r="AH49" s="12" t="s">
        <v>9</v>
      </c>
      <c r="AI49" s="37" t="s">
        <v>31</v>
      </c>
      <c r="AJ49" s="36" t="s">
        <v>32</v>
      </c>
      <c r="AK49" s="36" t="s">
        <v>33</v>
      </c>
      <c r="AL49" s="36" t="s">
        <v>34</v>
      </c>
      <c r="AM49" s="60" t="s">
        <v>35</v>
      </c>
      <c r="AN49" s="60" t="s">
        <v>36</v>
      </c>
      <c r="AO49" s="12" t="s">
        <v>9</v>
      </c>
      <c r="AP49" s="37" t="s">
        <v>31</v>
      </c>
      <c r="AQ49" s="36" t="s">
        <v>32</v>
      </c>
      <c r="AR49" s="36" t="s">
        <v>33</v>
      </c>
      <c r="AS49" s="36" t="s">
        <v>34</v>
      </c>
      <c r="AT49" s="60" t="s">
        <v>35</v>
      </c>
      <c r="AU49" s="60" t="s">
        <v>36</v>
      </c>
      <c r="AV49" s="12" t="s">
        <v>9</v>
      </c>
    </row>
    <row r="50" spans="1:48" x14ac:dyDescent="0.25">
      <c r="A50" s="18" t="s">
        <v>11</v>
      </c>
      <c r="B50" s="18" t="s">
        <v>12</v>
      </c>
      <c r="C50" s="19" t="s">
        <v>13</v>
      </c>
      <c r="D50" s="18" t="s">
        <v>14</v>
      </c>
      <c r="E50" s="46" t="s">
        <v>61</v>
      </c>
      <c r="F50" s="63"/>
      <c r="G50" s="57"/>
      <c r="H50" s="58"/>
      <c r="I50" s="58"/>
      <c r="J50" s="58"/>
      <c r="K50" s="58"/>
      <c r="L50" s="59"/>
      <c r="M50" s="10"/>
      <c r="N50" s="57"/>
      <c r="O50" s="58"/>
      <c r="P50" s="58"/>
      <c r="Q50" s="58"/>
      <c r="R50" s="58"/>
      <c r="S50" s="59"/>
      <c r="T50" s="10"/>
      <c r="U50" s="57"/>
      <c r="V50" s="58"/>
      <c r="W50" s="58"/>
      <c r="X50" s="58"/>
      <c r="Y50" s="58"/>
      <c r="Z50" s="59"/>
      <c r="AA50" s="10"/>
      <c r="AB50" s="57"/>
      <c r="AC50" s="58"/>
      <c r="AD50" s="58"/>
      <c r="AE50" s="58"/>
      <c r="AF50" s="58"/>
      <c r="AG50" s="58"/>
      <c r="AH50" s="10"/>
      <c r="AI50" s="57"/>
      <c r="AJ50" s="58"/>
      <c r="AK50" s="58"/>
      <c r="AL50" s="58"/>
      <c r="AM50" s="58"/>
      <c r="AN50" s="58"/>
      <c r="AO50" s="10"/>
      <c r="AP50" s="57"/>
      <c r="AQ50" s="58"/>
      <c r="AR50" s="58"/>
      <c r="AS50" s="58"/>
      <c r="AT50" s="58"/>
      <c r="AU50" s="58"/>
      <c r="AV50" s="10"/>
    </row>
    <row r="51" spans="1:48" s="1" customFormat="1" ht="13.5" thickBot="1" x14ac:dyDescent="0.25">
      <c r="A51" s="25"/>
      <c r="B51" s="25"/>
      <c r="C51" s="26"/>
      <c r="D51" s="25"/>
      <c r="E51" s="26"/>
      <c r="F51" s="98">
        <f>M51+T51+AA51+AH51+AO51+AV51</f>
        <v>0</v>
      </c>
      <c r="G51" s="93"/>
      <c r="H51" s="94"/>
      <c r="I51" s="94"/>
      <c r="J51" s="94"/>
      <c r="K51" s="94"/>
      <c r="L51" s="95">
        <f>100-G51+(H51+I51+J51+K51)</f>
        <v>100</v>
      </c>
      <c r="M51" s="98"/>
      <c r="N51" s="93"/>
      <c r="O51" s="94"/>
      <c r="P51" s="94"/>
      <c r="Q51" s="94"/>
      <c r="R51" s="94"/>
      <c r="S51" s="95">
        <f>100-N51+(O51+P51+Q51+R51)</f>
        <v>100</v>
      </c>
      <c r="T51" s="98"/>
      <c r="U51" s="93"/>
      <c r="V51" s="94"/>
      <c r="W51" s="94"/>
      <c r="X51" s="94"/>
      <c r="Y51" s="94"/>
      <c r="Z51" s="95"/>
      <c r="AA51" s="98"/>
      <c r="AB51" s="93"/>
      <c r="AC51" s="94"/>
      <c r="AD51" s="94"/>
      <c r="AE51" s="94"/>
      <c r="AF51" s="94"/>
      <c r="AG51" s="95">
        <f>100-AB51+(AC51+AD51+AE51+AF51)</f>
        <v>100</v>
      </c>
      <c r="AH51" s="98"/>
      <c r="AI51" s="93"/>
      <c r="AJ51" s="94"/>
      <c r="AK51" s="94"/>
      <c r="AL51" s="94"/>
      <c r="AM51" s="94"/>
      <c r="AN51" s="95">
        <f>100-AI51+(AJ51+AK51+AL51+AM51)</f>
        <v>100</v>
      </c>
      <c r="AO51" s="98"/>
      <c r="AP51" s="93"/>
      <c r="AQ51" s="94"/>
      <c r="AR51" s="94"/>
      <c r="AS51" s="94"/>
      <c r="AT51" s="94"/>
      <c r="AU51" s="95">
        <f>100-AP51+(AQ51+AR51+AS51+AT51)</f>
        <v>100</v>
      </c>
      <c r="AV51" s="98"/>
    </row>
    <row r="52" spans="1:48" x14ac:dyDescent="0.25">
      <c r="F52" s="35"/>
    </row>
    <row r="53" spans="1:48" x14ac:dyDescent="0.25">
      <c r="F53" s="35"/>
    </row>
    <row r="54" spans="1:48" x14ac:dyDescent="0.25">
      <c r="F54" s="35"/>
    </row>
    <row r="55" spans="1:48" x14ac:dyDescent="0.25">
      <c r="F55" s="35"/>
    </row>
    <row r="56" spans="1:48" x14ac:dyDescent="0.25">
      <c r="F56" s="35"/>
    </row>
    <row r="57" spans="1:48" x14ac:dyDescent="0.25">
      <c r="F57" s="35"/>
    </row>
    <row r="58" spans="1:48" x14ac:dyDescent="0.25">
      <c r="F58" s="35"/>
    </row>
    <row r="59" spans="1:48" x14ac:dyDescent="0.25">
      <c r="F59" s="35"/>
    </row>
    <row r="60" spans="1:48" x14ac:dyDescent="0.25">
      <c r="F60" s="35"/>
    </row>
    <row r="63" spans="1:48" x14ac:dyDescent="0.25">
      <c r="F63" s="65"/>
    </row>
    <row r="64" spans="1:48" x14ac:dyDescent="0.25">
      <c r="F64" s="35"/>
    </row>
    <row r="65" spans="6:6" x14ac:dyDescent="0.25">
      <c r="F65" s="35"/>
    </row>
    <row r="66" spans="6:6" x14ac:dyDescent="0.25">
      <c r="F66" s="35"/>
    </row>
    <row r="67" spans="6:6" x14ac:dyDescent="0.25">
      <c r="F67" s="35"/>
    </row>
    <row r="68" spans="6:6" x14ac:dyDescent="0.25">
      <c r="F68" s="35"/>
    </row>
    <row r="69" spans="6:6" x14ac:dyDescent="0.25">
      <c r="F69" s="35"/>
    </row>
    <row r="70" spans="6:6" x14ac:dyDescent="0.25">
      <c r="F70" s="35"/>
    </row>
    <row r="73" spans="6:6" x14ac:dyDescent="0.25">
      <c r="F73" s="65"/>
    </row>
    <row r="74" spans="6:6" x14ac:dyDescent="0.25">
      <c r="F74" s="35"/>
    </row>
    <row r="75" spans="6:6" x14ac:dyDescent="0.25">
      <c r="F75" s="35"/>
    </row>
    <row r="76" spans="6:6" x14ac:dyDescent="0.25">
      <c r="F76" s="35"/>
    </row>
    <row r="77" spans="6:6" x14ac:dyDescent="0.25">
      <c r="F77" s="35"/>
    </row>
  </sheetData>
  <protectedRanges>
    <protectedRange algorithmName="SHA-512" hashValue="Bl55MZj0cAqUqTsmKqKQ8GjYk3z4r6sHC6GjzmBjr6bDBl+Gt4qfajFFbigrPAXyjSmBZ+XipVR00qWHQUUL2w==" saltValue="vFo3gsO1ur+Yqg/JT+qeQg==" spinCount="100000" sqref="D43:E43 A35:F38 E18 A19:E22 E16 D15:E15 A17:E17 A40:E42 E11:E12 A13:E14 E8:F8 A10:E10 A1:F7 H1:XFD7 O9:O22 P8:XFD22 E9 F9:F22 E39:F39 G43 A45:E45 G44:H45 F40:F45 A46:H1048576 G27:H42 E25:XFD26 E44 E23:F24 I23:XFD24 G1:G24 H9:H24 I8:N22 E27:F34 I27:XFD1048576" name="Range1"/>
    <protectedRange algorithmName="SHA-512" hashValue="Apnk9LEbYxRpSZcjU97H6doUg/5csDURqMcDtbiOpYdX3f6l5Yvzsxaqv13NMtippi1Z0/Pw9Etvtktb0idoXQ==" saltValue="0XBid9/n7HrDOp1hu6OxVA==" spinCount="100000" sqref="A8:D8" name="Range1_1"/>
    <protectedRange algorithmName="SHA-512" hashValue="gd6M1j8R2Vcbfm85n99c1D0xjmQvjBlg34UZhxeJx1NLSFqB74OeW1e3isf5ACnAc8NEYyF7OwgEUMDCcurwNA==" saltValue="t3zYNUJUDTdmjGFelNhf8w==" spinCount="100000" sqref="A9:D9" name="Range1_2"/>
    <protectedRange algorithmName="SHA-512" hashValue="Bl55MZj0cAqUqTsmKqKQ8GjYk3z4r6sHC6GjzmBjr6bDBl+Gt4qfajFFbigrPAXyjSmBZ+XipVR00qWHQUUL2w==" saltValue="vFo3gsO1ur+Yqg/JT+qeQg==" spinCount="100000" sqref="A11:D11" name="Range1_12"/>
    <protectedRange algorithmName="SHA-512" hashValue="gd6M1j8R2Vcbfm85n99c1D0xjmQvjBlg34UZhxeJx1NLSFqB74OeW1e3isf5ACnAc8NEYyF7OwgEUMDCcurwNA==" saltValue="t3zYNUJUDTdmjGFelNhf8w==" spinCount="100000" sqref="A12:D12" name="Range1_3"/>
    <protectedRange algorithmName="SHA-512" hashValue="gd6M1j8R2Vcbfm85n99c1D0xjmQvjBlg34UZhxeJx1NLSFqB74OeW1e3isf5ACnAc8NEYyF7OwgEUMDCcurwNA==" saltValue="t3zYNUJUDTdmjGFelNhf8w==" spinCount="100000" sqref="A39:D39" name="Range1_4"/>
    <protectedRange algorithmName="SHA-512" hashValue="Bl55MZj0cAqUqTsmKqKQ8GjYk3z4r6sHC6GjzmBjr6bDBl+Gt4qfajFFbigrPAXyjSmBZ+XipVR00qWHQUUL2w==" saltValue="vFo3gsO1ur+Yqg/JT+qeQg==" spinCount="100000" sqref="A15:C15" name="Range1_21"/>
    <protectedRange algorithmName="SHA-512" hashValue="gd6M1j8R2Vcbfm85n99c1D0xjmQvjBlg34UZhxeJx1NLSFqB74OeW1e3isf5ACnAc8NEYyF7OwgEUMDCcurwNA==" saltValue="t3zYNUJUDTdmjGFelNhf8w==" spinCount="100000" sqref="A16:D16" name="Range1_5"/>
    <protectedRange algorithmName="SHA-512" hashValue="gd6M1j8R2Vcbfm85n99c1D0xjmQvjBlg34UZhxeJx1NLSFqB74OeW1e3isf5ACnAc8NEYyF7OwgEUMDCcurwNA==" saltValue="t3zYNUJUDTdmjGFelNhf8w==" spinCount="100000" sqref="A18:D18" name="Range1_6"/>
    <protectedRange algorithmName="SHA-512" hashValue="gd6M1j8R2Vcbfm85n99c1D0xjmQvjBlg34UZhxeJx1NLSFqB74OeW1e3isf5ACnAc8NEYyF7OwgEUMDCcurwNA==" saltValue="t3zYNUJUDTdmjGFelNhf8w==" spinCount="100000" sqref="A23:D23" name="Range1_7"/>
    <protectedRange algorithmName="SHA-512" hashValue="gd6M1j8R2Vcbfm85n99c1D0xjmQvjBlg34UZhxeJx1NLSFqB74OeW1e3isf5ACnAc8NEYyF7OwgEUMDCcurwNA==" saltValue="t3zYNUJUDTdmjGFelNhf8w==" spinCount="100000" sqref="A27:D27" name="Range1_8"/>
    <protectedRange algorithmName="SHA-512" hashValue="Bl55MZj0cAqUqTsmKqKQ8GjYk3z4r6sHC6GjzmBjr6bDBl+Gt4qfajFFbigrPAXyjSmBZ+XipVR00qWHQUUL2w==" saltValue="vFo3gsO1ur+Yqg/JT+qeQg==" spinCount="100000" sqref="A28:D28" name="Range1_38"/>
    <protectedRange algorithmName="SHA-512" hashValue="Bl55MZj0cAqUqTsmKqKQ8GjYk3z4r6sHC6GjzmBjr6bDBl+Gt4qfajFFbigrPAXyjSmBZ+XipVR00qWHQUUL2w==" saltValue="vFo3gsO1ur+Yqg/JT+qeQg==" spinCount="100000" sqref="D29" name="Range1_40"/>
    <protectedRange algorithmName="SHA-512" hashValue="gd6M1j8R2Vcbfm85n99c1D0xjmQvjBlg34UZhxeJx1NLSFqB74OeW1e3isf5ACnAc8NEYyF7OwgEUMDCcurwNA==" saltValue="t3zYNUJUDTdmjGFelNhf8w==" spinCount="100000" sqref="A30:D30" name="Range1_9"/>
    <protectedRange algorithmName="SHA-512" hashValue="Bl55MZj0cAqUqTsmKqKQ8GjYk3z4r6sHC6GjzmBjr6bDBl+Gt4qfajFFbigrPAXyjSmBZ+XipVR00qWHQUUL2w==" saltValue="vFo3gsO1ur+Yqg/JT+qeQg==" spinCount="100000" sqref="D44" name="Range1_40_1"/>
    <protectedRange algorithmName="SHA-512" hashValue="NAZD3qgxdrlzabacLBE6e7h5ZmXY7wxINVLTXmDWPfUES+YR2V1HNj/E15OhYFiJLVmWPKJ0egYjXUfTOKONZg==" saltValue="Ncxfyc7xk9aUc4+aZopcog==" spinCount="100000" sqref="A31:D34" name="Range1_10"/>
  </protectedRanges>
  <mergeCells count="10">
    <mergeCell ref="A3:D3"/>
    <mergeCell ref="A6:E6"/>
    <mergeCell ref="A37:E37"/>
    <mergeCell ref="AI5:AO5"/>
    <mergeCell ref="AP5:AV5"/>
    <mergeCell ref="A49:E49"/>
    <mergeCell ref="G5:M5"/>
    <mergeCell ref="N5:T5"/>
    <mergeCell ref="U5:AA5"/>
    <mergeCell ref="AB5:AH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Z171"/>
  <sheetViews>
    <sheetView topLeftCell="A147" zoomScale="70" zoomScaleNormal="70" workbookViewId="0">
      <pane xSplit="25065" topLeftCell="E1"/>
      <selection activeCell="D19" sqref="D19"/>
      <selection pane="topRight" activeCell="AF118" sqref="AF118:AJ118"/>
    </sheetView>
  </sheetViews>
  <sheetFormatPr defaultColWidth="11.125" defaultRowHeight="15.75" x14ac:dyDescent="0.25"/>
  <cols>
    <col min="1" max="1" width="15.5" customWidth="1"/>
    <col min="2" max="2" width="16" customWidth="1"/>
    <col min="3" max="3" width="27" customWidth="1"/>
    <col min="4" max="4" width="28.125" bestFit="1" customWidth="1"/>
    <col min="5" max="5" width="8.625" customWidth="1"/>
    <col min="6" max="6" width="15.125" style="48" bestFit="1" customWidth="1"/>
    <col min="7" max="7" width="11.625" style="48" bestFit="1" customWidth="1"/>
    <col min="8" max="8" width="10.625" style="48" bestFit="1" customWidth="1"/>
    <col min="9" max="9" width="9.375" style="48" bestFit="1" customWidth="1"/>
    <col min="10" max="10" width="9.625" style="48" bestFit="1" customWidth="1"/>
    <col min="11" max="11" width="11.375" style="48" bestFit="1" customWidth="1"/>
    <col min="12" max="12" width="11.625" style="48" bestFit="1" customWidth="1"/>
    <col min="13" max="13" width="9.625" style="48" bestFit="1" customWidth="1"/>
    <col min="14" max="14" width="9.375" style="48" bestFit="1" customWidth="1"/>
    <col min="15" max="15" width="9.625" style="48" bestFit="1" customWidth="1"/>
    <col min="16" max="16" width="11.375" style="48" bestFit="1" customWidth="1"/>
    <col min="17" max="17" width="11.625" style="48" bestFit="1" customWidth="1"/>
    <col min="18" max="18" width="9.625" style="48" bestFit="1" customWidth="1"/>
    <col min="19" max="19" width="9.375" style="48" bestFit="1" customWidth="1"/>
    <col min="20" max="20" width="9.625" style="48" bestFit="1" customWidth="1"/>
    <col min="21" max="21" width="11.375" style="48" bestFit="1" customWidth="1"/>
    <col min="22" max="22" width="11.625" style="48" bestFit="1" customWidth="1"/>
    <col min="23" max="23" width="9.625" style="48" bestFit="1" customWidth="1"/>
    <col min="24" max="24" width="9.375" style="48" bestFit="1" customWidth="1"/>
    <col min="25" max="25" width="9.625" style="48" bestFit="1" customWidth="1"/>
    <col min="26" max="26" width="11.375" style="48" bestFit="1" customWidth="1"/>
  </cols>
  <sheetData>
    <row r="3" spans="1:26" ht="29.25" thickBot="1" x14ac:dyDescent="0.5">
      <c r="A3" s="205" t="s">
        <v>39</v>
      </c>
      <c r="B3" s="205"/>
      <c r="C3" s="205"/>
      <c r="D3" s="205"/>
      <c r="E3" s="234"/>
    </row>
    <row r="4" spans="1:26" ht="24" thickBot="1" x14ac:dyDescent="0.3">
      <c r="G4" s="237" t="s">
        <v>279</v>
      </c>
      <c r="H4" s="238"/>
      <c r="I4" s="238"/>
      <c r="J4" s="238"/>
      <c r="K4" s="66"/>
      <c r="L4" s="239" t="s">
        <v>280</v>
      </c>
      <c r="M4" s="239"/>
      <c r="N4" s="239"/>
      <c r="O4" s="239"/>
      <c r="P4" s="67"/>
      <c r="Q4" s="237" t="s">
        <v>40</v>
      </c>
      <c r="R4" s="238"/>
      <c r="S4" s="238"/>
      <c r="T4" s="238"/>
      <c r="U4" s="66"/>
      <c r="V4" s="240" t="s">
        <v>41</v>
      </c>
      <c r="W4" s="239"/>
      <c r="X4" s="239"/>
      <c r="Y4" s="239"/>
      <c r="Z4" s="67"/>
    </row>
    <row r="5" spans="1:26" s="17" customFormat="1" ht="31.5" x14ac:dyDescent="0.25">
      <c r="A5" s="222" t="s">
        <v>118</v>
      </c>
      <c r="B5" s="217"/>
      <c r="C5" s="217"/>
      <c r="D5" s="217"/>
      <c r="E5" s="236"/>
      <c r="F5" s="143" t="s">
        <v>9</v>
      </c>
      <c r="G5" s="13" t="s">
        <v>42</v>
      </c>
      <c r="H5" s="14" t="s">
        <v>5</v>
      </c>
      <c r="I5" s="14" t="s">
        <v>6</v>
      </c>
      <c r="J5" s="16" t="s">
        <v>43</v>
      </c>
      <c r="K5" s="15" t="s">
        <v>44</v>
      </c>
      <c r="L5" s="68" t="s">
        <v>42</v>
      </c>
      <c r="M5" s="14" t="s">
        <v>5</v>
      </c>
      <c r="N5" s="14" t="s">
        <v>6</v>
      </c>
      <c r="O5" s="16" t="s">
        <v>43</v>
      </c>
      <c r="P5" s="15" t="s">
        <v>44</v>
      </c>
      <c r="Q5" s="68" t="s">
        <v>42</v>
      </c>
      <c r="R5" s="14" t="s">
        <v>5</v>
      </c>
      <c r="S5" s="14" t="s">
        <v>6</v>
      </c>
      <c r="T5" s="16" t="s">
        <v>43</v>
      </c>
      <c r="U5" s="15" t="s">
        <v>44</v>
      </c>
      <c r="V5" s="68" t="s">
        <v>42</v>
      </c>
      <c r="W5" s="14" t="s">
        <v>5</v>
      </c>
      <c r="X5" s="14" t="s">
        <v>6</v>
      </c>
      <c r="Y5" s="16" t="s">
        <v>43</v>
      </c>
      <c r="Z5" s="15" t="s">
        <v>44</v>
      </c>
    </row>
    <row r="6" spans="1:26" x14ac:dyDescent="0.25">
      <c r="A6" s="18" t="s">
        <v>11</v>
      </c>
      <c r="B6" s="18" t="s">
        <v>12</v>
      </c>
      <c r="C6" s="18" t="s">
        <v>13</v>
      </c>
      <c r="D6" s="18" t="s">
        <v>14</v>
      </c>
      <c r="E6" s="46" t="s">
        <v>61</v>
      </c>
      <c r="F6" s="109"/>
      <c r="G6" s="82"/>
      <c r="H6" s="85"/>
      <c r="I6" s="85"/>
      <c r="J6" s="86"/>
      <c r="K6" s="45"/>
      <c r="L6" s="80"/>
      <c r="M6" s="85"/>
      <c r="N6" s="85"/>
      <c r="O6" s="86"/>
      <c r="P6" s="45"/>
      <c r="Q6" s="80"/>
      <c r="R6" s="85"/>
      <c r="S6" s="85"/>
      <c r="T6" s="86"/>
      <c r="U6" s="45"/>
      <c r="V6" s="80"/>
      <c r="W6" s="85"/>
      <c r="X6" s="85"/>
      <c r="Y6" s="86"/>
      <c r="Z6" s="45"/>
    </row>
    <row r="7" spans="1:26" x14ac:dyDescent="0.25">
      <c r="A7" s="25" t="s">
        <v>154</v>
      </c>
      <c r="B7" s="25" t="s">
        <v>155</v>
      </c>
      <c r="C7" s="25" t="s">
        <v>149</v>
      </c>
      <c r="D7" s="25" t="s">
        <v>156</v>
      </c>
      <c r="E7" s="47"/>
      <c r="F7" s="109">
        <f>K7+P7+U7+Z7</f>
        <v>19</v>
      </c>
      <c r="G7" s="99">
        <v>61.25</v>
      </c>
      <c r="H7" s="100">
        <v>0</v>
      </c>
      <c r="I7" s="100">
        <v>0</v>
      </c>
      <c r="J7" s="101">
        <f>100-G7+(H7+I7)</f>
        <v>38.75</v>
      </c>
      <c r="K7" s="139">
        <f>IF(OR(G7&lt;60,H7+I7&gt;9),0,21-_xlfn.RANK.EQ(J7,$J$7:$J$20,1))</f>
        <v>19</v>
      </c>
      <c r="L7" s="99"/>
      <c r="M7" s="100"/>
      <c r="N7" s="100"/>
      <c r="O7" s="101"/>
      <c r="P7" s="139">
        <f>IF(OR(L7&lt;60,M7+N7&gt;9),0,21-_xlfn.RANK.EQ(O7,$O$7:$O$20,1))</f>
        <v>0</v>
      </c>
      <c r="Q7" s="119"/>
      <c r="R7" s="100"/>
      <c r="S7" s="100"/>
      <c r="T7" s="101">
        <f>100-Q7+(R7+S7)</f>
        <v>100</v>
      </c>
      <c r="U7" s="139">
        <f>IF(OR(Q7&lt;60,R7+S7&gt;9),0,21-_xlfn.RANK.EQ(T7,$T$7:$T$20,1))</f>
        <v>0</v>
      </c>
      <c r="V7" s="119"/>
      <c r="W7" s="100"/>
      <c r="X7" s="100"/>
      <c r="Y7" s="101">
        <f>100-V7+(W7+X7)</f>
        <v>100</v>
      </c>
      <c r="Z7" s="139">
        <f>IF(OR(V7&lt;60,W7+X7&gt;9),0,21-_xlfn.RANK.EQ(Y7,$T$7:$T$20,1))</f>
        <v>0</v>
      </c>
    </row>
    <row r="8" spans="1:26" x14ac:dyDescent="0.25">
      <c r="A8" s="25" t="s">
        <v>226</v>
      </c>
      <c r="B8" s="25" t="s">
        <v>227</v>
      </c>
      <c r="C8" s="25" t="s">
        <v>228</v>
      </c>
      <c r="D8" s="25" t="s">
        <v>229</v>
      </c>
      <c r="E8" s="47"/>
      <c r="F8" s="109">
        <f t="shared" ref="F8:F19" si="0">K8+P8+U8+Z8</f>
        <v>20</v>
      </c>
      <c r="G8" s="99">
        <v>63.75</v>
      </c>
      <c r="H8" s="100">
        <v>0</v>
      </c>
      <c r="I8" s="110">
        <v>0</v>
      </c>
      <c r="J8" s="101">
        <f>100-G8+(H8+I8)</f>
        <v>36.25</v>
      </c>
      <c r="K8" s="139">
        <f t="shared" ref="K8:K20" si="1">IF(OR(G8&lt;60,H8+I8&gt;9),0,21-_xlfn.RANK.EQ(J8,$J$7:$J$20,1))</f>
        <v>20</v>
      </c>
      <c r="L8" s="99"/>
      <c r="M8" s="100"/>
      <c r="N8" s="110"/>
      <c r="O8" s="111"/>
      <c r="P8" s="139">
        <f t="shared" ref="P8:P20" si="2">IF(OR(L8&lt;60,M8+N8&gt;9),0,21-_xlfn.RANK.EQ(O8,$O$7:$O$20,1))</f>
        <v>0</v>
      </c>
      <c r="Q8" s="119"/>
      <c r="R8" s="100"/>
      <c r="S8" s="110"/>
      <c r="T8" s="101">
        <f>100-Q8+(R8+S8)</f>
        <v>100</v>
      </c>
      <c r="U8" s="139">
        <f t="shared" ref="U8:U20" si="3">IF(OR(Q8&lt;60,R8+S8&gt;9),0,21-_xlfn.RANK.EQ(T8,$T$7:$T$20,1))</f>
        <v>0</v>
      </c>
      <c r="V8" s="119"/>
      <c r="W8" s="100"/>
      <c r="X8" s="110"/>
      <c r="Y8" s="101">
        <f>100-V8+(W8+X8)</f>
        <v>100</v>
      </c>
      <c r="Z8" s="139">
        <f t="shared" ref="Z8:Z20" si="4">IF(OR(V8&lt;60,W8+X8&gt;9),0,21-_xlfn.RANK.EQ(Y8,$T$7:$T$20,1))</f>
        <v>0</v>
      </c>
    </row>
    <row r="9" spans="1:26" x14ac:dyDescent="0.25">
      <c r="A9" s="25" t="s">
        <v>265</v>
      </c>
      <c r="B9" s="25" t="s">
        <v>266</v>
      </c>
      <c r="C9" s="25" t="s">
        <v>267</v>
      </c>
      <c r="D9" s="25" t="s">
        <v>268</v>
      </c>
      <c r="E9" s="47"/>
      <c r="F9" s="109">
        <f t="shared" si="0"/>
        <v>18</v>
      </c>
      <c r="G9" s="99">
        <v>61.07</v>
      </c>
      <c r="H9" s="100">
        <v>0</v>
      </c>
      <c r="I9" s="100">
        <v>6.8</v>
      </c>
      <c r="J9" s="101">
        <f>100-G9+(H9+I9)</f>
        <v>45.73</v>
      </c>
      <c r="K9" s="139">
        <f t="shared" si="1"/>
        <v>18</v>
      </c>
      <c r="L9" s="99"/>
      <c r="M9" s="100"/>
      <c r="N9" s="100"/>
      <c r="O9" s="101"/>
      <c r="P9" s="139">
        <f t="shared" si="2"/>
        <v>0</v>
      </c>
      <c r="Q9" s="119"/>
      <c r="R9" s="100"/>
      <c r="S9" s="100"/>
      <c r="T9" s="101">
        <f>100-Q9+(R9+S9)</f>
        <v>100</v>
      </c>
      <c r="U9" s="139">
        <f t="shared" si="3"/>
        <v>0</v>
      </c>
      <c r="V9" s="119"/>
      <c r="W9" s="100"/>
      <c r="X9" s="100"/>
      <c r="Y9" s="101">
        <f>100-V9+(W9+X9)</f>
        <v>100</v>
      </c>
      <c r="Z9" s="139">
        <f t="shared" si="4"/>
        <v>0</v>
      </c>
    </row>
    <row r="10" spans="1:26" x14ac:dyDescent="0.25">
      <c r="A10" s="25"/>
      <c r="B10" s="25"/>
      <c r="C10" s="25"/>
      <c r="D10" s="25"/>
      <c r="E10" s="47"/>
      <c r="F10" s="109">
        <f t="shared" si="0"/>
        <v>0</v>
      </c>
      <c r="G10" s="99"/>
      <c r="H10" s="100"/>
      <c r="I10" s="100"/>
      <c r="J10" s="101">
        <f t="shared" ref="J10:J19" si="5">100-G10+(H10+I10)</f>
        <v>100</v>
      </c>
      <c r="K10" s="139">
        <f t="shared" si="1"/>
        <v>0</v>
      </c>
      <c r="L10" s="119"/>
      <c r="M10" s="100"/>
      <c r="N10" s="100"/>
      <c r="O10" s="101"/>
      <c r="P10" s="139">
        <f t="shared" si="2"/>
        <v>0</v>
      </c>
      <c r="Q10" s="119"/>
      <c r="R10" s="100"/>
      <c r="S10" s="100"/>
      <c r="T10" s="101">
        <f t="shared" ref="T10:T19" si="6">100-Q10+(R10+S10)</f>
        <v>100</v>
      </c>
      <c r="U10" s="139">
        <f t="shared" si="3"/>
        <v>0</v>
      </c>
      <c r="V10" s="119"/>
      <c r="W10" s="100"/>
      <c r="X10" s="100"/>
      <c r="Y10" s="101">
        <f t="shared" ref="Y10:Y19" si="7">100-V10+(W10+X10)</f>
        <v>100</v>
      </c>
      <c r="Z10" s="139">
        <f t="shared" si="4"/>
        <v>0</v>
      </c>
    </row>
    <row r="11" spans="1:26" x14ac:dyDescent="0.25">
      <c r="A11" s="25"/>
      <c r="B11" s="25"/>
      <c r="C11" s="25"/>
      <c r="D11" s="25"/>
      <c r="E11" s="47"/>
      <c r="F11" s="109">
        <f t="shared" si="0"/>
        <v>0</v>
      </c>
      <c r="G11" s="99"/>
      <c r="H11" s="100"/>
      <c r="I11" s="100"/>
      <c r="J11" s="101">
        <f t="shared" si="5"/>
        <v>100</v>
      </c>
      <c r="K11" s="139">
        <f t="shared" si="1"/>
        <v>0</v>
      </c>
      <c r="L11" s="119"/>
      <c r="M11" s="100"/>
      <c r="N11" s="100"/>
      <c r="O11" s="101"/>
      <c r="P11" s="139">
        <f t="shared" si="2"/>
        <v>0</v>
      </c>
      <c r="Q11" s="119"/>
      <c r="R11" s="100"/>
      <c r="S11" s="100"/>
      <c r="T11" s="101">
        <f t="shared" si="6"/>
        <v>100</v>
      </c>
      <c r="U11" s="139">
        <f t="shared" si="3"/>
        <v>0</v>
      </c>
      <c r="V11" s="119"/>
      <c r="W11" s="100"/>
      <c r="X11" s="100"/>
      <c r="Y11" s="101">
        <f t="shared" si="7"/>
        <v>100</v>
      </c>
      <c r="Z11" s="139">
        <f t="shared" si="4"/>
        <v>0</v>
      </c>
    </row>
    <row r="12" spans="1:26" x14ac:dyDescent="0.25">
      <c r="A12" s="25"/>
      <c r="B12" s="25"/>
      <c r="C12" s="25"/>
      <c r="D12" s="25"/>
      <c r="E12" s="47"/>
      <c r="F12" s="109">
        <f t="shared" si="0"/>
        <v>0</v>
      </c>
      <c r="G12" s="99"/>
      <c r="H12" s="100"/>
      <c r="I12" s="100"/>
      <c r="J12" s="101">
        <f t="shared" si="5"/>
        <v>100</v>
      </c>
      <c r="K12" s="139">
        <f t="shared" si="1"/>
        <v>0</v>
      </c>
      <c r="L12" s="119"/>
      <c r="M12" s="100"/>
      <c r="N12" s="100"/>
      <c r="O12" s="101"/>
      <c r="P12" s="139">
        <f t="shared" si="2"/>
        <v>0</v>
      </c>
      <c r="Q12" s="119"/>
      <c r="R12" s="100"/>
      <c r="S12" s="100"/>
      <c r="T12" s="101">
        <f t="shared" si="6"/>
        <v>100</v>
      </c>
      <c r="U12" s="139">
        <f t="shared" si="3"/>
        <v>0</v>
      </c>
      <c r="V12" s="119"/>
      <c r="W12" s="100"/>
      <c r="X12" s="100"/>
      <c r="Y12" s="101">
        <f t="shared" si="7"/>
        <v>100</v>
      </c>
      <c r="Z12" s="139">
        <f t="shared" si="4"/>
        <v>0</v>
      </c>
    </row>
    <row r="13" spans="1:26" x14ac:dyDescent="0.25">
      <c r="A13" s="25"/>
      <c r="B13" s="25"/>
      <c r="C13" s="25"/>
      <c r="D13" s="25"/>
      <c r="E13" s="47"/>
      <c r="F13" s="109">
        <f t="shared" si="0"/>
        <v>0</v>
      </c>
      <c r="G13" s="99"/>
      <c r="H13" s="100"/>
      <c r="I13" s="100"/>
      <c r="J13" s="101">
        <f t="shared" si="5"/>
        <v>100</v>
      </c>
      <c r="K13" s="139">
        <f t="shared" si="1"/>
        <v>0</v>
      </c>
      <c r="L13" s="119"/>
      <c r="M13" s="100"/>
      <c r="N13" s="100"/>
      <c r="O13" s="101"/>
      <c r="P13" s="139">
        <f t="shared" si="2"/>
        <v>0</v>
      </c>
      <c r="Q13" s="119"/>
      <c r="R13" s="100"/>
      <c r="S13" s="100"/>
      <c r="T13" s="101">
        <f t="shared" si="6"/>
        <v>100</v>
      </c>
      <c r="U13" s="139">
        <f t="shared" si="3"/>
        <v>0</v>
      </c>
      <c r="V13" s="119"/>
      <c r="W13" s="100"/>
      <c r="X13" s="100"/>
      <c r="Y13" s="101">
        <f t="shared" si="7"/>
        <v>100</v>
      </c>
      <c r="Z13" s="139">
        <f t="shared" si="4"/>
        <v>0</v>
      </c>
    </row>
    <row r="14" spans="1:26" x14ac:dyDescent="0.25">
      <c r="A14" s="25"/>
      <c r="B14" s="25"/>
      <c r="C14" s="25"/>
      <c r="D14" s="25"/>
      <c r="E14" s="47"/>
      <c r="F14" s="109">
        <f t="shared" si="0"/>
        <v>0</v>
      </c>
      <c r="G14" s="99"/>
      <c r="H14" s="100"/>
      <c r="I14" s="100"/>
      <c r="J14" s="101">
        <f t="shared" si="5"/>
        <v>100</v>
      </c>
      <c r="K14" s="139">
        <f t="shared" si="1"/>
        <v>0</v>
      </c>
      <c r="L14" s="119"/>
      <c r="M14" s="100"/>
      <c r="N14" s="100"/>
      <c r="O14" s="101"/>
      <c r="P14" s="139">
        <f t="shared" si="2"/>
        <v>0</v>
      </c>
      <c r="Q14" s="119"/>
      <c r="R14" s="100"/>
      <c r="S14" s="100"/>
      <c r="T14" s="101">
        <f t="shared" si="6"/>
        <v>100</v>
      </c>
      <c r="U14" s="139">
        <f t="shared" si="3"/>
        <v>0</v>
      </c>
      <c r="V14" s="119"/>
      <c r="W14" s="100"/>
      <c r="X14" s="100"/>
      <c r="Y14" s="101">
        <f t="shared" si="7"/>
        <v>100</v>
      </c>
      <c r="Z14" s="139">
        <f t="shared" si="4"/>
        <v>0</v>
      </c>
    </row>
    <row r="15" spans="1:26" x14ac:dyDescent="0.25">
      <c r="A15" s="25"/>
      <c r="B15" s="25"/>
      <c r="C15" s="25"/>
      <c r="D15" s="25"/>
      <c r="E15" s="47"/>
      <c r="F15" s="109">
        <f t="shared" si="0"/>
        <v>0</v>
      </c>
      <c r="G15" s="99"/>
      <c r="H15" s="100"/>
      <c r="I15" s="100"/>
      <c r="J15" s="101">
        <f t="shared" si="5"/>
        <v>100</v>
      </c>
      <c r="K15" s="139">
        <f t="shared" si="1"/>
        <v>0</v>
      </c>
      <c r="L15" s="119"/>
      <c r="M15" s="100"/>
      <c r="N15" s="100"/>
      <c r="O15" s="101"/>
      <c r="P15" s="139">
        <f t="shared" si="2"/>
        <v>0</v>
      </c>
      <c r="Q15" s="119"/>
      <c r="R15" s="100"/>
      <c r="S15" s="100"/>
      <c r="T15" s="101">
        <f t="shared" si="6"/>
        <v>100</v>
      </c>
      <c r="U15" s="139">
        <f t="shared" si="3"/>
        <v>0</v>
      </c>
      <c r="V15" s="119"/>
      <c r="W15" s="100"/>
      <c r="X15" s="100"/>
      <c r="Y15" s="101">
        <f t="shared" si="7"/>
        <v>100</v>
      </c>
      <c r="Z15" s="139">
        <f t="shared" si="4"/>
        <v>0</v>
      </c>
    </row>
    <row r="16" spans="1:26" x14ac:dyDescent="0.25">
      <c r="A16" s="25"/>
      <c r="B16" s="25"/>
      <c r="C16" s="25"/>
      <c r="D16" s="25"/>
      <c r="E16" s="47"/>
      <c r="F16" s="109">
        <f t="shared" si="0"/>
        <v>0</v>
      </c>
      <c r="G16" s="104"/>
      <c r="H16" s="105"/>
      <c r="I16" s="105"/>
      <c r="J16" s="101">
        <f t="shared" si="5"/>
        <v>100</v>
      </c>
      <c r="K16" s="139">
        <f t="shared" si="1"/>
        <v>0</v>
      </c>
      <c r="L16" s="120"/>
      <c r="M16" s="105"/>
      <c r="N16" s="105"/>
      <c r="O16" s="107"/>
      <c r="P16" s="139">
        <f t="shared" si="2"/>
        <v>0</v>
      </c>
      <c r="Q16" s="120"/>
      <c r="R16" s="105"/>
      <c r="S16" s="105"/>
      <c r="T16" s="101">
        <f t="shared" si="6"/>
        <v>100</v>
      </c>
      <c r="U16" s="139">
        <f t="shared" si="3"/>
        <v>0</v>
      </c>
      <c r="V16" s="120"/>
      <c r="W16" s="105"/>
      <c r="X16" s="105"/>
      <c r="Y16" s="101">
        <f t="shared" si="7"/>
        <v>100</v>
      </c>
      <c r="Z16" s="139">
        <f t="shared" si="4"/>
        <v>0</v>
      </c>
    </row>
    <row r="17" spans="1:26" x14ac:dyDescent="0.25">
      <c r="A17" s="25"/>
      <c r="B17" s="25"/>
      <c r="C17" s="25"/>
      <c r="D17" s="25"/>
      <c r="E17" s="47"/>
      <c r="F17" s="109">
        <f t="shared" si="0"/>
        <v>0</v>
      </c>
      <c r="G17" s="99"/>
      <c r="H17" s="100"/>
      <c r="I17" s="100"/>
      <c r="J17" s="101">
        <f t="shared" si="5"/>
        <v>100</v>
      </c>
      <c r="K17" s="139">
        <f t="shared" si="1"/>
        <v>0</v>
      </c>
      <c r="L17" s="119"/>
      <c r="M17" s="100"/>
      <c r="N17" s="100"/>
      <c r="O17" s="101"/>
      <c r="P17" s="139">
        <f t="shared" si="2"/>
        <v>0</v>
      </c>
      <c r="Q17" s="119"/>
      <c r="R17" s="100"/>
      <c r="S17" s="100"/>
      <c r="T17" s="101">
        <f t="shared" si="6"/>
        <v>100</v>
      </c>
      <c r="U17" s="139">
        <f t="shared" si="3"/>
        <v>0</v>
      </c>
      <c r="V17" s="119"/>
      <c r="W17" s="100"/>
      <c r="X17" s="100"/>
      <c r="Y17" s="101">
        <f t="shared" si="7"/>
        <v>100</v>
      </c>
      <c r="Z17" s="139">
        <f t="shared" si="4"/>
        <v>0</v>
      </c>
    </row>
    <row r="18" spans="1:26" x14ac:dyDescent="0.25">
      <c r="A18" s="25"/>
      <c r="B18" s="25"/>
      <c r="C18" s="25"/>
      <c r="D18" s="25"/>
      <c r="E18" s="47"/>
      <c r="F18" s="109">
        <f t="shared" si="0"/>
        <v>0</v>
      </c>
      <c r="G18" s="99"/>
      <c r="H18" s="100"/>
      <c r="I18" s="100"/>
      <c r="J18" s="101">
        <f t="shared" si="5"/>
        <v>100</v>
      </c>
      <c r="K18" s="139">
        <f t="shared" si="1"/>
        <v>0</v>
      </c>
      <c r="L18" s="119"/>
      <c r="M18" s="100"/>
      <c r="N18" s="100"/>
      <c r="O18" s="101"/>
      <c r="P18" s="139">
        <f t="shared" si="2"/>
        <v>0</v>
      </c>
      <c r="Q18" s="119"/>
      <c r="R18" s="100"/>
      <c r="S18" s="100"/>
      <c r="T18" s="101">
        <f t="shared" si="6"/>
        <v>100</v>
      </c>
      <c r="U18" s="139">
        <f t="shared" si="3"/>
        <v>0</v>
      </c>
      <c r="V18" s="119"/>
      <c r="W18" s="100"/>
      <c r="X18" s="100"/>
      <c r="Y18" s="101">
        <f t="shared" si="7"/>
        <v>100</v>
      </c>
      <c r="Z18" s="139">
        <f t="shared" si="4"/>
        <v>0</v>
      </c>
    </row>
    <row r="19" spans="1:26" x14ac:dyDescent="0.25">
      <c r="A19" s="25"/>
      <c r="B19" s="25"/>
      <c r="C19" s="25"/>
      <c r="D19" s="25"/>
      <c r="E19" s="47"/>
      <c r="F19" s="109">
        <f t="shared" si="0"/>
        <v>0</v>
      </c>
      <c r="G19" s="99"/>
      <c r="H19" s="100"/>
      <c r="I19" s="100"/>
      <c r="J19" s="101">
        <f t="shared" si="5"/>
        <v>100</v>
      </c>
      <c r="K19" s="139">
        <f t="shared" si="1"/>
        <v>0</v>
      </c>
      <c r="L19" s="119"/>
      <c r="M19" s="100"/>
      <c r="N19" s="100"/>
      <c r="O19" s="101"/>
      <c r="P19" s="139">
        <f t="shared" si="2"/>
        <v>0</v>
      </c>
      <c r="Q19" s="119"/>
      <c r="R19" s="100"/>
      <c r="S19" s="100"/>
      <c r="T19" s="101">
        <f t="shared" si="6"/>
        <v>100</v>
      </c>
      <c r="U19" s="139">
        <f t="shared" si="3"/>
        <v>0</v>
      </c>
      <c r="V19" s="119"/>
      <c r="W19" s="100"/>
      <c r="X19" s="100"/>
      <c r="Y19" s="101">
        <f t="shared" si="7"/>
        <v>100</v>
      </c>
      <c r="Z19" s="139">
        <f t="shared" si="4"/>
        <v>0</v>
      </c>
    </row>
    <row r="20" spans="1:26" ht="16.5" thickBot="1" x14ac:dyDescent="0.3">
      <c r="A20" s="25"/>
      <c r="B20" s="25"/>
      <c r="C20" s="25"/>
      <c r="D20" s="25"/>
      <c r="E20" s="47"/>
      <c r="F20" s="116">
        <f>K20+P20+U20+Z20</f>
        <v>0</v>
      </c>
      <c r="G20" s="121"/>
      <c r="H20" s="122"/>
      <c r="I20" s="122"/>
      <c r="J20" s="123">
        <f>100-G20+(H20+I20)</f>
        <v>100</v>
      </c>
      <c r="K20" s="140">
        <f t="shared" si="1"/>
        <v>0</v>
      </c>
      <c r="L20" s="124"/>
      <c r="M20" s="122"/>
      <c r="N20" s="122"/>
      <c r="O20" s="123"/>
      <c r="P20" s="140">
        <f t="shared" si="2"/>
        <v>0</v>
      </c>
      <c r="Q20" s="124"/>
      <c r="R20" s="122"/>
      <c r="S20" s="122"/>
      <c r="T20" s="123">
        <f>100-Q20+(R20+S20)</f>
        <v>100</v>
      </c>
      <c r="U20" s="140">
        <f t="shared" si="3"/>
        <v>0</v>
      </c>
      <c r="V20" s="124"/>
      <c r="W20" s="122"/>
      <c r="X20" s="122"/>
      <c r="Y20" s="123">
        <f>100-V20+(W20+X20)</f>
        <v>100</v>
      </c>
      <c r="Z20" s="140">
        <f t="shared" si="4"/>
        <v>0</v>
      </c>
    </row>
    <row r="22" spans="1:26" ht="16.5" thickBot="1" x14ac:dyDescent="0.3"/>
    <row r="23" spans="1:26" ht="24" thickBot="1" x14ac:dyDescent="0.3">
      <c r="G23" s="237" t="s">
        <v>279</v>
      </c>
      <c r="H23" s="238"/>
      <c r="I23" s="238"/>
      <c r="J23" s="238"/>
      <c r="K23" s="66"/>
      <c r="L23" s="239" t="s">
        <v>280</v>
      </c>
      <c r="M23" s="239"/>
      <c r="N23" s="239"/>
      <c r="O23" s="239"/>
      <c r="P23" s="67"/>
      <c r="Q23" s="237" t="s">
        <v>40</v>
      </c>
      <c r="R23" s="241"/>
      <c r="S23" s="241"/>
      <c r="T23" s="241"/>
      <c r="U23" s="66"/>
      <c r="V23" s="240" t="s">
        <v>41</v>
      </c>
      <c r="W23" s="241"/>
      <c r="X23" s="241"/>
      <c r="Y23" s="241"/>
      <c r="Z23" s="67"/>
    </row>
    <row r="24" spans="1:26" s="41" customFormat="1" ht="31.5" x14ac:dyDescent="0.25">
      <c r="A24" s="222" t="s">
        <v>119</v>
      </c>
      <c r="B24" s="217"/>
      <c r="C24" s="217"/>
      <c r="D24" s="217"/>
      <c r="E24" s="236"/>
      <c r="F24" s="143" t="s">
        <v>4</v>
      </c>
      <c r="G24" s="69" t="s">
        <v>42</v>
      </c>
      <c r="H24" s="70" t="s">
        <v>5</v>
      </c>
      <c r="I24" s="70" t="s">
        <v>6</v>
      </c>
      <c r="J24" s="71" t="s">
        <v>43</v>
      </c>
      <c r="K24" s="12" t="s">
        <v>44</v>
      </c>
      <c r="L24" s="69" t="s">
        <v>42</v>
      </c>
      <c r="M24" s="70" t="s">
        <v>5</v>
      </c>
      <c r="N24" s="70" t="s">
        <v>6</v>
      </c>
      <c r="O24" s="70" t="s">
        <v>43</v>
      </c>
      <c r="P24" s="12" t="s">
        <v>44</v>
      </c>
      <c r="Q24" s="68" t="s">
        <v>42</v>
      </c>
      <c r="R24" s="14" t="s">
        <v>5</v>
      </c>
      <c r="S24" s="14" t="s">
        <v>6</v>
      </c>
      <c r="T24" s="16" t="s">
        <v>43</v>
      </c>
      <c r="U24" s="15" t="s">
        <v>44</v>
      </c>
      <c r="V24" s="13" t="s">
        <v>42</v>
      </c>
      <c r="W24" s="14" t="s">
        <v>5</v>
      </c>
      <c r="X24" s="14" t="s">
        <v>6</v>
      </c>
      <c r="Y24" s="16" t="s">
        <v>43</v>
      </c>
      <c r="Z24" s="15" t="s">
        <v>44</v>
      </c>
    </row>
    <row r="25" spans="1:26" x14ac:dyDescent="0.25">
      <c r="A25" s="18" t="s">
        <v>11</v>
      </c>
      <c r="B25" s="18" t="s">
        <v>12</v>
      </c>
      <c r="C25" s="19" t="s">
        <v>13</v>
      </c>
      <c r="D25" s="18" t="s">
        <v>14</v>
      </c>
      <c r="E25" s="46" t="s">
        <v>61</v>
      </c>
      <c r="F25" s="109"/>
      <c r="G25" s="80"/>
      <c r="H25" s="85"/>
      <c r="I25" s="85"/>
      <c r="J25" s="86"/>
      <c r="K25" s="45"/>
      <c r="L25" s="80"/>
      <c r="M25" s="85"/>
      <c r="N25" s="85"/>
      <c r="O25" s="85"/>
      <c r="P25" s="45"/>
      <c r="Q25" s="80"/>
      <c r="R25" s="85"/>
      <c r="S25" s="85"/>
      <c r="T25" s="86"/>
      <c r="U25" s="45"/>
      <c r="V25" s="82"/>
      <c r="W25" s="85"/>
      <c r="X25" s="85"/>
      <c r="Y25" s="86"/>
      <c r="Z25" s="45"/>
    </row>
    <row r="26" spans="1:26" x14ac:dyDescent="0.25">
      <c r="A26" s="25" t="s">
        <v>154</v>
      </c>
      <c r="B26" s="25" t="s">
        <v>155</v>
      </c>
      <c r="C26" s="25" t="s">
        <v>149</v>
      </c>
      <c r="D26" s="25" t="s">
        <v>156</v>
      </c>
      <c r="E26" s="47"/>
      <c r="F26" s="109">
        <f>K26+P26+U26+Z26</f>
        <v>0</v>
      </c>
      <c r="G26" s="119"/>
      <c r="H26" s="100"/>
      <c r="I26" s="100"/>
      <c r="J26" s="101">
        <f t="shared" ref="J26:J37" si="8">100-G26+(H26+I26)</f>
        <v>100</v>
      </c>
      <c r="K26" s="139">
        <f>IF(OR(G26&lt;60,H26+I26&gt;9),0,21-_xlfn.RANK.EQ(J26,$J$26:$J$38,1))</f>
        <v>0</v>
      </c>
      <c r="L26" s="119"/>
      <c r="M26" s="100"/>
      <c r="N26" s="100"/>
      <c r="O26" s="101">
        <f t="shared" ref="O26:O37" si="9">100-L26+(M26+N26)</f>
        <v>100</v>
      </c>
      <c r="P26" s="139">
        <f>IF(OR(L26&lt;60,M26+N26&gt;9),0,21-_xlfn.RANK.EQ(O26,$O$26:$O$38,1))</f>
        <v>0</v>
      </c>
      <c r="Q26" s="119"/>
      <c r="R26" s="100"/>
      <c r="S26" s="100"/>
      <c r="T26" s="101">
        <f t="shared" ref="T26:T37" si="10">100-Q26+(R26+S26)</f>
        <v>100</v>
      </c>
      <c r="U26" s="139">
        <f>IF(OR(Q26&lt;60,R26+S26&gt;9),0,21-_xlfn.RANK.EQ(T26,$T$26:$T$38,1))</f>
        <v>0</v>
      </c>
      <c r="V26" s="99"/>
      <c r="W26" s="100"/>
      <c r="X26" s="100"/>
      <c r="Y26" s="101">
        <f t="shared" ref="Y26:Y37" si="11">100-V26+(W26+X26)</f>
        <v>100</v>
      </c>
      <c r="Z26" s="139">
        <f>IF(OR(V26&lt;60,W26+X26&gt;9),0,21-_xlfn.RANK.EQ(Y26,$Y$26:$Y$38,1))</f>
        <v>0</v>
      </c>
    </row>
    <row r="27" spans="1:26" x14ac:dyDescent="0.25">
      <c r="A27" s="27" t="s">
        <v>403</v>
      </c>
      <c r="B27" s="28" t="s">
        <v>404</v>
      </c>
      <c r="C27" s="29" t="s">
        <v>405</v>
      </c>
      <c r="D27" s="25" t="s">
        <v>406</v>
      </c>
      <c r="E27" s="73"/>
      <c r="F27" s="109">
        <f t="shared" ref="F27:F37" si="12">K27+P27+U27+Z27</f>
        <v>0</v>
      </c>
      <c r="G27" s="119"/>
      <c r="H27" s="100"/>
      <c r="I27" s="100"/>
      <c r="J27" s="101">
        <f t="shared" si="8"/>
        <v>100</v>
      </c>
      <c r="K27" s="139">
        <f t="shared" ref="K27:K38" si="13">IF(OR(G27&lt;60,H27+I27&gt;9),0,21-_xlfn.RANK.EQ(J27,$J$26:$J$38,1))</f>
        <v>0</v>
      </c>
      <c r="L27" s="119"/>
      <c r="M27" s="100"/>
      <c r="N27" s="100"/>
      <c r="O27" s="101">
        <f t="shared" si="9"/>
        <v>100</v>
      </c>
      <c r="P27" s="139">
        <f t="shared" ref="P27:P38" si="14">IF(OR(L27&lt;60,M27+N27&gt;9),0,21-_xlfn.RANK.EQ(O27,$O$26:$O$38,1))</f>
        <v>0</v>
      </c>
      <c r="Q27" s="119"/>
      <c r="R27" s="100"/>
      <c r="S27" s="100"/>
      <c r="T27" s="101">
        <f t="shared" si="10"/>
        <v>100</v>
      </c>
      <c r="U27" s="139">
        <f t="shared" ref="U27:U38" si="15">IF(OR(Q27&lt;60,R27+S27&gt;9),0,21-_xlfn.RANK.EQ(T27,$T$26:$T$38,1))</f>
        <v>0</v>
      </c>
      <c r="V27" s="99"/>
      <c r="W27" s="100"/>
      <c r="X27" s="100"/>
      <c r="Y27" s="101">
        <f t="shared" si="11"/>
        <v>100</v>
      </c>
      <c r="Z27" s="139">
        <f t="shared" ref="Z27:Z38" si="16">IF(OR(V27&lt;60,W27+X27&gt;9),0,21-_xlfn.RANK.EQ(Y27,$Y$26:$Y$38,1))</f>
        <v>0</v>
      </c>
    </row>
    <row r="28" spans="1:26" x14ac:dyDescent="0.25">
      <c r="A28" s="25"/>
      <c r="B28" s="25"/>
      <c r="C28" s="26"/>
      <c r="D28" s="25"/>
      <c r="E28" s="47"/>
      <c r="F28" s="109">
        <f t="shared" si="12"/>
        <v>0</v>
      </c>
      <c r="G28" s="119"/>
      <c r="H28" s="100"/>
      <c r="I28" s="100"/>
      <c r="J28" s="101">
        <f t="shared" si="8"/>
        <v>100</v>
      </c>
      <c r="K28" s="139">
        <f t="shared" si="13"/>
        <v>0</v>
      </c>
      <c r="L28" s="119"/>
      <c r="M28" s="100"/>
      <c r="N28" s="100"/>
      <c r="O28" s="101">
        <f t="shared" si="9"/>
        <v>100</v>
      </c>
      <c r="P28" s="139">
        <f t="shared" si="14"/>
        <v>0</v>
      </c>
      <c r="Q28" s="119"/>
      <c r="R28" s="100"/>
      <c r="S28" s="110"/>
      <c r="T28" s="101">
        <f t="shared" si="10"/>
        <v>100</v>
      </c>
      <c r="U28" s="139">
        <f t="shared" si="15"/>
        <v>0</v>
      </c>
      <c r="V28" s="99"/>
      <c r="W28" s="100"/>
      <c r="X28" s="110"/>
      <c r="Y28" s="101">
        <f t="shared" si="11"/>
        <v>100</v>
      </c>
      <c r="Z28" s="139">
        <f t="shared" si="16"/>
        <v>0</v>
      </c>
    </row>
    <row r="29" spans="1:26" x14ac:dyDescent="0.25">
      <c r="A29" s="25"/>
      <c r="B29" s="25"/>
      <c r="C29" s="26"/>
      <c r="D29" s="25"/>
      <c r="E29" s="47"/>
      <c r="F29" s="109">
        <f t="shared" si="12"/>
        <v>0</v>
      </c>
      <c r="G29" s="119"/>
      <c r="H29" s="100"/>
      <c r="I29" s="100"/>
      <c r="J29" s="101">
        <f t="shared" si="8"/>
        <v>100</v>
      </c>
      <c r="K29" s="139">
        <f t="shared" si="13"/>
        <v>0</v>
      </c>
      <c r="L29" s="119"/>
      <c r="M29" s="100"/>
      <c r="N29" s="100"/>
      <c r="O29" s="101">
        <f t="shared" si="9"/>
        <v>100</v>
      </c>
      <c r="P29" s="139">
        <f t="shared" si="14"/>
        <v>0</v>
      </c>
      <c r="Q29" s="119"/>
      <c r="R29" s="100"/>
      <c r="S29" s="100"/>
      <c r="T29" s="101">
        <f t="shared" si="10"/>
        <v>100</v>
      </c>
      <c r="U29" s="139">
        <f t="shared" si="15"/>
        <v>0</v>
      </c>
      <c r="V29" s="99"/>
      <c r="W29" s="100"/>
      <c r="X29" s="100"/>
      <c r="Y29" s="101">
        <f t="shared" si="11"/>
        <v>100</v>
      </c>
      <c r="Z29" s="139">
        <f t="shared" si="16"/>
        <v>0</v>
      </c>
    </row>
    <row r="30" spans="1:26" x14ac:dyDescent="0.25">
      <c r="A30" s="25"/>
      <c r="B30" s="25"/>
      <c r="C30" s="26"/>
      <c r="D30" s="25"/>
      <c r="E30" s="47"/>
      <c r="F30" s="109">
        <f t="shared" si="12"/>
        <v>0</v>
      </c>
      <c r="G30" s="119"/>
      <c r="H30" s="100"/>
      <c r="I30" s="100"/>
      <c r="J30" s="101">
        <f t="shared" si="8"/>
        <v>100</v>
      </c>
      <c r="K30" s="139">
        <f t="shared" si="13"/>
        <v>0</v>
      </c>
      <c r="L30" s="119"/>
      <c r="M30" s="100"/>
      <c r="N30" s="100"/>
      <c r="O30" s="101">
        <f t="shared" si="9"/>
        <v>100</v>
      </c>
      <c r="P30" s="139">
        <f t="shared" si="14"/>
        <v>0</v>
      </c>
      <c r="Q30" s="119"/>
      <c r="R30" s="100"/>
      <c r="S30" s="100"/>
      <c r="T30" s="101">
        <f t="shared" si="10"/>
        <v>100</v>
      </c>
      <c r="U30" s="139">
        <f t="shared" si="15"/>
        <v>0</v>
      </c>
      <c r="V30" s="99"/>
      <c r="W30" s="100"/>
      <c r="X30" s="100"/>
      <c r="Y30" s="101">
        <f t="shared" si="11"/>
        <v>100</v>
      </c>
      <c r="Z30" s="139">
        <f t="shared" si="16"/>
        <v>0</v>
      </c>
    </row>
    <row r="31" spans="1:26" x14ac:dyDescent="0.25">
      <c r="A31" s="25"/>
      <c r="B31" s="25"/>
      <c r="C31" s="26"/>
      <c r="D31" s="25"/>
      <c r="E31" s="47"/>
      <c r="F31" s="109">
        <f t="shared" si="12"/>
        <v>0</v>
      </c>
      <c r="G31" s="119"/>
      <c r="H31" s="100"/>
      <c r="I31" s="100"/>
      <c r="J31" s="101">
        <f t="shared" si="8"/>
        <v>100</v>
      </c>
      <c r="K31" s="139">
        <f t="shared" si="13"/>
        <v>0</v>
      </c>
      <c r="L31" s="119"/>
      <c r="M31" s="100"/>
      <c r="N31" s="100"/>
      <c r="O31" s="101">
        <f t="shared" si="9"/>
        <v>100</v>
      </c>
      <c r="P31" s="139">
        <f t="shared" si="14"/>
        <v>0</v>
      </c>
      <c r="Q31" s="119"/>
      <c r="R31" s="100"/>
      <c r="S31" s="100"/>
      <c r="T31" s="101">
        <f t="shared" si="10"/>
        <v>100</v>
      </c>
      <c r="U31" s="139">
        <f t="shared" si="15"/>
        <v>0</v>
      </c>
      <c r="V31" s="99"/>
      <c r="W31" s="100"/>
      <c r="X31" s="100"/>
      <c r="Y31" s="101">
        <f t="shared" si="11"/>
        <v>100</v>
      </c>
      <c r="Z31" s="139">
        <f t="shared" si="16"/>
        <v>0</v>
      </c>
    </row>
    <row r="32" spans="1:26" x14ac:dyDescent="0.25">
      <c r="A32" s="25"/>
      <c r="B32" s="25"/>
      <c r="C32" s="26"/>
      <c r="D32" s="25"/>
      <c r="E32" s="47"/>
      <c r="F32" s="109">
        <f t="shared" si="12"/>
        <v>0</v>
      </c>
      <c r="G32" s="119"/>
      <c r="H32" s="100"/>
      <c r="I32" s="100"/>
      <c r="J32" s="101">
        <f t="shared" si="8"/>
        <v>100</v>
      </c>
      <c r="K32" s="139">
        <f t="shared" si="13"/>
        <v>0</v>
      </c>
      <c r="L32" s="119"/>
      <c r="M32" s="100"/>
      <c r="N32" s="100"/>
      <c r="O32" s="101">
        <f t="shared" si="9"/>
        <v>100</v>
      </c>
      <c r="P32" s="139">
        <f t="shared" si="14"/>
        <v>0</v>
      </c>
      <c r="Q32" s="119"/>
      <c r="R32" s="100"/>
      <c r="S32" s="100"/>
      <c r="T32" s="101">
        <f t="shared" si="10"/>
        <v>100</v>
      </c>
      <c r="U32" s="139">
        <f t="shared" si="15"/>
        <v>0</v>
      </c>
      <c r="V32" s="99"/>
      <c r="W32" s="100"/>
      <c r="X32" s="100"/>
      <c r="Y32" s="101">
        <f t="shared" si="11"/>
        <v>100</v>
      </c>
      <c r="Z32" s="139">
        <f t="shared" si="16"/>
        <v>0</v>
      </c>
    </row>
    <row r="33" spans="1:26" x14ac:dyDescent="0.25">
      <c r="A33" s="25"/>
      <c r="B33" s="25"/>
      <c r="C33" s="26"/>
      <c r="D33" s="25"/>
      <c r="E33" s="47"/>
      <c r="F33" s="109">
        <f t="shared" si="12"/>
        <v>0</v>
      </c>
      <c r="G33" s="119"/>
      <c r="H33" s="100"/>
      <c r="I33" s="100"/>
      <c r="J33" s="101">
        <f t="shared" si="8"/>
        <v>100</v>
      </c>
      <c r="K33" s="139">
        <f t="shared" si="13"/>
        <v>0</v>
      </c>
      <c r="L33" s="119"/>
      <c r="M33" s="100"/>
      <c r="N33" s="100"/>
      <c r="O33" s="101">
        <f t="shared" si="9"/>
        <v>100</v>
      </c>
      <c r="P33" s="139">
        <f t="shared" si="14"/>
        <v>0</v>
      </c>
      <c r="Q33" s="119"/>
      <c r="R33" s="100"/>
      <c r="S33" s="100"/>
      <c r="T33" s="101">
        <f t="shared" si="10"/>
        <v>100</v>
      </c>
      <c r="U33" s="139">
        <f t="shared" si="15"/>
        <v>0</v>
      </c>
      <c r="V33" s="99"/>
      <c r="W33" s="100"/>
      <c r="X33" s="100"/>
      <c r="Y33" s="101">
        <f t="shared" si="11"/>
        <v>100</v>
      </c>
      <c r="Z33" s="139">
        <f t="shared" si="16"/>
        <v>0</v>
      </c>
    </row>
    <row r="34" spans="1:26" x14ac:dyDescent="0.25">
      <c r="A34" s="25"/>
      <c r="B34" s="25"/>
      <c r="C34" s="26"/>
      <c r="D34" s="25"/>
      <c r="E34" s="47"/>
      <c r="F34" s="109">
        <f t="shared" si="12"/>
        <v>0</v>
      </c>
      <c r="G34" s="119"/>
      <c r="H34" s="100"/>
      <c r="I34" s="100"/>
      <c r="J34" s="101">
        <f t="shared" si="8"/>
        <v>100</v>
      </c>
      <c r="K34" s="139">
        <f t="shared" si="13"/>
        <v>0</v>
      </c>
      <c r="L34" s="119"/>
      <c r="M34" s="100"/>
      <c r="N34" s="100"/>
      <c r="O34" s="101">
        <f t="shared" si="9"/>
        <v>100</v>
      </c>
      <c r="P34" s="139">
        <f t="shared" si="14"/>
        <v>0</v>
      </c>
      <c r="Q34" s="119"/>
      <c r="R34" s="100"/>
      <c r="S34" s="100"/>
      <c r="T34" s="101">
        <f t="shared" si="10"/>
        <v>100</v>
      </c>
      <c r="U34" s="139">
        <f t="shared" si="15"/>
        <v>0</v>
      </c>
      <c r="V34" s="99"/>
      <c r="W34" s="100"/>
      <c r="X34" s="100"/>
      <c r="Y34" s="101">
        <f t="shared" si="11"/>
        <v>100</v>
      </c>
      <c r="Z34" s="139">
        <f t="shared" si="16"/>
        <v>0</v>
      </c>
    </row>
    <row r="35" spans="1:26" x14ac:dyDescent="0.25">
      <c r="A35" s="25"/>
      <c r="B35" s="25"/>
      <c r="C35" s="25"/>
      <c r="D35" s="25"/>
      <c r="E35" s="47"/>
      <c r="F35" s="109">
        <f t="shared" si="12"/>
        <v>0</v>
      </c>
      <c r="G35" s="119"/>
      <c r="H35" s="100"/>
      <c r="I35" s="100"/>
      <c r="J35" s="101">
        <f t="shared" si="8"/>
        <v>100</v>
      </c>
      <c r="K35" s="139">
        <f t="shared" si="13"/>
        <v>0</v>
      </c>
      <c r="L35" s="119"/>
      <c r="M35" s="100"/>
      <c r="N35" s="100"/>
      <c r="O35" s="101">
        <f t="shared" si="9"/>
        <v>100</v>
      </c>
      <c r="P35" s="139">
        <f t="shared" si="14"/>
        <v>0</v>
      </c>
      <c r="Q35" s="119"/>
      <c r="R35" s="100"/>
      <c r="S35" s="100"/>
      <c r="T35" s="101">
        <f t="shared" si="10"/>
        <v>100</v>
      </c>
      <c r="U35" s="139">
        <f t="shared" si="15"/>
        <v>0</v>
      </c>
      <c r="V35" s="99"/>
      <c r="W35" s="100"/>
      <c r="X35" s="100"/>
      <c r="Y35" s="101">
        <f t="shared" si="11"/>
        <v>100</v>
      </c>
      <c r="Z35" s="139">
        <f t="shared" si="16"/>
        <v>0</v>
      </c>
    </row>
    <row r="36" spans="1:26" x14ac:dyDescent="0.25">
      <c r="A36" s="25"/>
      <c r="B36" s="25"/>
      <c r="C36" s="25"/>
      <c r="D36" s="25"/>
      <c r="E36" s="47"/>
      <c r="F36" s="109">
        <f t="shared" si="12"/>
        <v>0</v>
      </c>
      <c r="G36" s="119"/>
      <c r="H36" s="100"/>
      <c r="I36" s="100"/>
      <c r="J36" s="101">
        <f t="shared" si="8"/>
        <v>100</v>
      </c>
      <c r="K36" s="139">
        <f t="shared" si="13"/>
        <v>0</v>
      </c>
      <c r="L36" s="119"/>
      <c r="M36" s="100"/>
      <c r="N36" s="100"/>
      <c r="O36" s="101">
        <f t="shared" si="9"/>
        <v>100</v>
      </c>
      <c r="P36" s="139">
        <f t="shared" si="14"/>
        <v>0</v>
      </c>
      <c r="Q36" s="119"/>
      <c r="R36" s="100"/>
      <c r="S36" s="100"/>
      <c r="T36" s="101">
        <f t="shared" si="10"/>
        <v>100</v>
      </c>
      <c r="U36" s="139">
        <f t="shared" si="15"/>
        <v>0</v>
      </c>
      <c r="V36" s="99"/>
      <c r="W36" s="100"/>
      <c r="X36" s="100"/>
      <c r="Y36" s="101">
        <f t="shared" si="11"/>
        <v>100</v>
      </c>
      <c r="Z36" s="139">
        <f t="shared" si="16"/>
        <v>0</v>
      </c>
    </row>
    <row r="37" spans="1:26" x14ac:dyDescent="0.25">
      <c r="A37" s="28"/>
      <c r="B37" s="28"/>
      <c r="C37" s="28"/>
      <c r="D37" s="25"/>
      <c r="E37" s="72"/>
      <c r="F37" s="109">
        <f t="shared" si="12"/>
        <v>0</v>
      </c>
      <c r="G37" s="120"/>
      <c r="H37" s="105"/>
      <c r="I37" s="105"/>
      <c r="J37" s="101">
        <f t="shared" si="8"/>
        <v>100</v>
      </c>
      <c r="K37" s="139">
        <f t="shared" si="13"/>
        <v>0</v>
      </c>
      <c r="L37" s="120"/>
      <c r="M37" s="105"/>
      <c r="N37" s="105"/>
      <c r="O37" s="101">
        <f t="shared" si="9"/>
        <v>100</v>
      </c>
      <c r="P37" s="139">
        <f t="shared" si="14"/>
        <v>0</v>
      </c>
      <c r="Q37" s="120"/>
      <c r="R37" s="105"/>
      <c r="S37" s="105"/>
      <c r="T37" s="101">
        <f t="shared" si="10"/>
        <v>100</v>
      </c>
      <c r="U37" s="139">
        <f t="shared" si="15"/>
        <v>0</v>
      </c>
      <c r="V37" s="104"/>
      <c r="W37" s="105"/>
      <c r="X37" s="105"/>
      <c r="Y37" s="101">
        <f t="shared" si="11"/>
        <v>100</v>
      </c>
      <c r="Z37" s="139">
        <f t="shared" si="16"/>
        <v>0</v>
      </c>
    </row>
    <row r="38" spans="1:26" ht="16.5" thickBot="1" x14ac:dyDescent="0.3">
      <c r="A38" s="2"/>
      <c r="B38" s="2"/>
      <c r="C38" s="2"/>
      <c r="D38" s="25"/>
      <c r="E38" s="47"/>
      <c r="F38" s="116">
        <f>K38+P38+U38+Z38</f>
        <v>0</v>
      </c>
      <c r="G38" s="124"/>
      <c r="H38" s="122"/>
      <c r="I38" s="122"/>
      <c r="J38" s="123">
        <f>100-G38+(H38+I38)</f>
        <v>100</v>
      </c>
      <c r="K38" s="140">
        <f t="shared" si="13"/>
        <v>0</v>
      </c>
      <c r="L38" s="124"/>
      <c r="M38" s="122"/>
      <c r="N38" s="122"/>
      <c r="O38" s="123">
        <f>100-L38+(M38+N38)</f>
        <v>100</v>
      </c>
      <c r="P38" s="140">
        <f t="shared" si="14"/>
        <v>0</v>
      </c>
      <c r="Q38" s="124"/>
      <c r="R38" s="122"/>
      <c r="S38" s="122"/>
      <c r="T38" s="123">
        <f>100-Q38+(R38+S38)</f>
        <v>100</v>
      </c>
      <c r="U38" s="140">
        <f t="shared" si="15"/>
        <v>0</v>
      </c>
      <c r="V38" s="121"/>
      <c r="W38" s="122"/>
      <c r="X38" s="122"/>
      <c r="Y38" s="123">
        <f>100-V38+(W38+X38)</f>
        <v>100</v>
      </c>
      <c r="Z38" s="140">
        <f t="shared" si="16"/>
        <v>0</v>
      </c>
    </row>
    <row r="39" spans="1:26" x14ac:dyDescent="0.25">
      <c r="A39" s="1"/>
      <c r="B39" s="1"/>
      <c r="C39" s="1"/>
      <c r="D39" s="35"/>
      <c r="E39" s="35"/>
      <c r="F39" s="114"/>
    </row>
    <row r="40" spans="1:26" ht="16.5" thickBot="1" x14ac:dyDescent="0.3"/>
    <row r="41" spans="1:26" ht="24" thickBot="1" x14ac:dyDescent="0.3">
      <c r="G41" s="237" t="s">
        <v>279</v>
      </c>
      <c r="H41" s="238"/>
      <c r="I41" s="238"/>
      <c r="J41" s="238"/>
      <c r="K41" s="66"/>
      <c r="L41" s="239" t="s">
        <v>280</v>
      </c>
      <c r="M41" s="239"/>
      <c r="N41" s="239"/>
      <c r="O41" s="239"/>
      <c r="P41" s="67"/>
      <c r="Q41" s="237" t="s">
        <v>40</v>
      </c>
      <c r="R41" s="238"/>
      <c r="S41" s="238"/>
      <c r="T41" s="238"/>
      <c r="U41" s="66"/>
      <c r="V41" s="240" t="s">
        <v>41</v>
      </c>
      <c r="W41" s="239"/>
      <c r="X41" s="239"/>
      <c r="Y41" s="239"/>
      <c r="Z41" s="67"/>
    </row>
    <row r="42" spans="1:26" s="17" customFormat="1" ht="31.5" x14ac:dyDescent="0.25">
      <c r="A42" s="222" t="s">
        <v>45</v>
      </c>
      <c r="B42" s="217"/>
      <c r="C42" s="217"/>
      <c r="D42" s="217"/>
      <c r="E42" s="236"/>
      <c r="F42" s="143" t="s">
        <v>4</v>
      </c>
      <c r="G42" s="69" t="s">
        <v>42</v>
      </c>
      <c r="H42" s="70" t="s">
        <v>5</v>
      </c>
      <c r="I42" s="70" t="s">
        <v>6</v>
      </c>
      <c r="J42" s="71" t="s">
        <v>43</v>
      </c>
      <c r="K42" s="12" t="s">
        <v>44</v>
      </c>
      <c r="L42" s="37" t="s">
        <v>42</v>
      </c>
      <c r="M42" s="36" t="s">
        <v>5</v>
      </c>
      <c r="N42" s="36" t="s">
        <v>6</v>
      </c>
      <c r="O42" s="81" t="s">
        <v>43</v>
      </c>
      <c r="P42" s="12" t="s">
        <v>44</v>
      </c>
      <c r="Q42" s="13" t="s">
        <v>42</v>
      </c>
      <c r="R42" s="14" t="s">
        <v>5</v>
      </c>
      <c r="S42" s="14" t="s">
        <v>6</v>
      </c>
      <c r="T42" s="16" t="s">
        <v>43</v>
      </c>
      <c r="U42" s="15" t="s">
        <v>44</v>
      </c>
      <c r="V42" s="13" t="s">
        <v>42</v>
      </c>
      <c r="W42" s="14" t="s">
        <v>5</v>
      </c>
      <c r="X42" s="14" t="s">
        <v>6</v>
      </c>
      <c r="Y42" s="16" t="s">
        <v>43</v>
      </c>
      <c r="Z42" s="15" t="s">
        <v>44</v>
      </c>
    </row>
    <row r="43" spans="1:26" x14ac:dyDescent="0.25">
      <c r="A43" s="18" t="s">
        <v>11</v>
      </c>
      <c r="B43" s="18" t="s">
        <v>12</v>
      </c>
      <c r="C43" s="19" t="s">
        <v>13</v>
      </c>
      <c r="D43" s="18" t="s">
        <v>14</v>
      </c>
      <c r="E43" s="46" t="s">
        <v>61</v>
      </c>
      <c r="F43" s="109"/>
      <c r="G43" s="80"/>
      <c r="H43" s="85"/>
      <c r="I43" s="85"/>
      <c r="J43" s="86"/>
      <c r="K43" s="45"/>
      <c r="L43" s="82"/>
      <c r="M43" s="85"/>
      <c r="N43" s="85"/>
      <c r="O43" s="86"/>
      <c r="P43" s="87"/>
      <c r="Q43" s="125"/>
      <c r="R43" s="125"/>
      <c r="S43" s="125"/>
      <c r="T43" s="86"/>
      <c r="U43" s="45"/>
      <c r="V43" s="82"/>
      <c r="W43" s="85"/>
      <c r="X43" s="85"/>
      <c r="Y43" s="86"/>
      <c r="Z43" s="45"/>
    </row>
    <row r="44" spans="1:26" x14ac:dyDescent="0.25">
      <c r="A44" s="24" t="s">
        <v>234</v>
      </c>
      <c r="B44" s="25" t="s">
        <v>231</v>
      </c>
      <c r="C44" s="26" t="s">
        <v>232</v>
      </c>
      <c r="D44" s="26" t="s">
        <v>235</v>
      </c>
      <c r="E44" s="73"/>
      <c r="F44" s="109">
        <f t="shared" ref="F44:F49" si="17">K44+P44+U44+Z44</f>
        <v>0</v>
      </c>
      <c r="G44" s="119">
        <v>56.79</v>
      </c>
      <c r="H44" s="100">
        <v>0</v>
      </c>
      <c r="I44" s="100">
        <v>0</v>
      </c>
      <c r="J44" s="101">
        <f t="shared" ref="J44:J49" si="18">100-G44+(H44+I44)</f>
        <v>43.21</v>
      </c>
      <c r="K44" s="139">
        <f t="shared" ref="K44:K49" si="19">IF(OR(G44&lt;60,H44+I44&gt;9),0,21-_xlfn.RANK.EQ(J44,$J$44:$J$49,1))</f>
        <v>0</v>
      </c>
      <c r="L44" s="99"/>
      <c r="M44" s="100"/>
      <c r="N44" s="100"/>
      <c r="O44" s="101">
        <f t="shared" ref="O44:O49" si="20">100-L44+(M44+N44)</f>
        <v>100</v>
      </c>
      <c r="P44" s="139">
        <f t="shared" ref="P44:P49" si="21">IF(OR(L44&lt;60,M44+N44&gt;9),0,21-_xlfn.RANK.EQ(O44,$O$44:$O$49,1))</f>
        <v>0</v>
      </c>
      <c r="Q44" s="99"/>
      <c r="R44" s="100"/>
      <c r="S44" s="100"/>
      <c r="T44" s="101">
        <f t="shared" ref="T44:T49" si="22">100-Q44+(R44+S44)</f>
        <v>100</v>
      </c>
      <c r="U44" s="139">
        <f t="shared" ref="U44:U49" si="23">IF(OR(Q44&lt;60,R44+S44&gt;9),0,21-_xlfn.RANK.EQ(T44,$T$44:$T$49,1))</f>
        <v>0</v>
      </c>
      <c r="V44" s="99"/>
      <c r="W44" s="100"/>
      <c r="X44" s="100"/>
      <c r="Y44" s="101">
        <f t="shared" ref="Y44:Y49" si="24">100-V44+(W44+X44)</f>
        <v>100</v>
      </c>
      <c r="Z44" s="139">
        <f t="shared" ref="Z44:Z49" si="25">IF(OR(V44&lt;60,W44+X44&gt;9),0,21-_xlfn.RANK.EQ(Y44,$Y$44:$Y$49,1))</f>
        <v>0</v>
      </c>
    </row>
    <row r="45" spans="1:26" x14ac:dyDescent="0.25">
      <c r="A45" s="24" t="s">
        <v>168</v>
      </c>
      <c r="B45" s="25" t="s">
        <v>169</v>
      </c>
      <c r="C45" s="26" t="s">
        <v>170</v>
      </c>
      <c r="D45" s="26" t="s">
        <v>171</v>
      </c>
      <c r="E45" s="73"/>
      <c r="F45" s="109">
        <f t="shared" si="17"/>
        <v>0</v>
      </c>
      <c r="G45" s="119"/>
      <c r="H45" s="100"/>
      <c r="I45" s="100"/>
      <c r="J45" s="101">
        <f t="shared" si="18"/>
        <v>100</v>
      </c>
      <c r="K45" s="139">
        <f t="shared" si="19"/>
        <v>0</v>
      </c>
      <c r="L45" s="99"/>
      <c r="M45" s="100"/>
      <c r="N45" s="100"/>
      <c r="O45" s="101">
        <f t="shared" si="20"/>
        <v>100</v>
      </c>
      <c r="P45" s="139">
        <f t="shared" si="21"/>
        <v>0</v>
      </c>
      <c r="Q45" s="99"/>
      <c r="R45" s="100"/>
      <c r="S45" s="110"/>
      <c r="T45" s="101">
        <f t="shared" si="22"/>
        <v>100</v>
      </c>
      <c r="U45" s="139">
        <f t="shared" si="23"/>
        <v>0</v>
      </c>
      <c r="V45" s="99"/>
      <c r="W45" s="100"/>
      <c r="X45" s="110"/>
      <c r="Y45" s="101">
        <f t="shared" si="24"/>
        <v>100</v>
      </c>
      <c r="Z45" s="139">
        <f t="shared" si="25"/>
        <v>0</v>
      </c>
    </row>
    <row r="46" spans="1:26" x14ac:dyDescent="0.25">
      <c r="A46" s="27" t="s">
        <v>403</v>
      </c>
      <c r="B46" s="28" t="s">
        <v>404</v>
      </c>
      <c r="C46" s="29" t="s">
        <v>405</v>
      </c>
      <c r="D46" s="29" t="s">
        <v>406</v>
      </c>
      <c r="E46" s="73"/>
      <c r="F46" s="109">
        <f t="shared" si="17"/>
        <v>0</v>
      </c>
      <c r="G46" s="119"/>
      <c r="H46" s="100"/>
      <c r="I46" s="100"/>
      <c r="J46" s="101">
        <f t="shared" si="18"/>
        <v>100</v>
      </c>
      <c r="K46" s="139">
        <f t="shared" si="19"/>
        <v>0</v>
      </c>
      <c r="L46" s="99"/>
      <c r="M46" s="100"/>
      <c r="N46" s="100"/>
      <c r="O46" s="101">
        <f t="shared" si="20"/>
        <v>100</v>
      </c>
      <c r="P46" s="139">
        <f t="shared" si="21"/>
        <v>0</v>
      </c>
      <c r="Q46" s="99"/>
      <c r="R46" s="100"/>
      <c r="S46" s="100"/>
      <c r="T46" s="101">
        <f t="shared" si="22"/>
        <v>100</v>
      </c>
      <c r="U46" s="139">
        <f t="shared" si="23"/>
        <v>0</v>
      </c>
      <c r="V46" s="99"/>
      <c r="W46" s="100"/>
      <c r="X46" s="100"/>
      <c r="Y46" s="101">
        <f t="shared" si="24"/>
        <v>100</v>
      </c>
      <c r="Z46" s="139">
        <f t="shared" si="25"/>
        <v>0</v>
      </c>
    </row>
    <row r="47" spans="1:26" x14ac:dyDescent="0.25">
      <c r="A47" s="28"/>
      <c r="B47" s="28"/>
      <c r="C47" s="29"/>
      <c r="D47" s="26"/>
      <c r="E47" s="74"/>
      <c r="F47" s="109">
        <f t="shared" si="17"/>
        <v>0</v>
      </c>
      <c r="G47" s="120"/>
      <c r="H47" s="105"/>
      <c r="I47" s="105"/>
      <c r="J47" s="101">
        <f t="shared" si="18"/>
        <v>100</v>
      </c>
      <c r="K47" s="139">
        <f t="shared" si="19"/>
        <v>0</v>
      </c>
      <c r="L47" s="104"/>
      <c r="M47" s="105"/>
      <c r="N47" s="105"/>
      <c r="O47" s="101">
        <f t="shared" si="20"/>
        <v>100</v>
      </c>
      <c r="P47" s="139">
        <f t="shared" si="21"/>
        <v>0</v>
      </c>
      <c r="Q47" s="104"/>
      <c r="R47" s="105"/>
      <c r="S47" s="105"/>
      <c r="T47" s="101">
        <f t="shared" si="22"/>
        <v>100</v>
      </c>
      <c r="U47" s="139">
        <f t="shared" si="23"/>
        <v>0</v>
      </c>
      <c r="V47" s="104"/>
      <c r="W47" s="105"/>
      <c r="X47" s="105"/>
      <c r="Y47" s="101">
        <f t="shared" si="24"/>
        <v>100</v>
      </c>
      <c r="Z47" s="139">
        <f t="shared" si="25"/>
        <v>0</v>
      </c>
    </row>
    <row r="48" spans="1:26" x14ac:dyDescent="0.25">
      <c r="A48" s="3"/>
      <c r="B48" s="3"/>
      <c r="C48" s="3"/>
      <c r="D48" s="26"/>
      <c r="E48" s="73"/>
      <c r="F48" s="109">
        <f t="shared" si="17"/>
        <v>0</v>
      </c>
      <c r="G48" s="120"/>
      <c r="H48" s="105"/>
      <c r="I48" s="105"/>
      <c r="J48" s="101">
        <f t="shared" si="18"/>
        <v>100</v>
      </c>
      <c r="K48" s="139">
        <f t="shared" si="19"/>
        <v>0</v>
      </c>
      <c r="L48" s="104"/>
      <c r="M48" s="105"/>
      <c r="N48" s="105"/>
      <c r="O48" s="101">
        <f t="shared" si="20"/>
        <v>100</v>
      </c>
      <c r="P48" s="139">
        <f t="shared" si="21"/>
        <v>0</v>
      </c>
      <c r="Q48" s="104"/>
      <c r="R48" s="105"/>
      <c r="S48" s="105"/>
      <c r="T48" s="101">
        <f t="shared" si="22"/>
        <v>100</v>
      </c>
      <c r="U48" s="139">
        <f t="shared" si="23"/>
        <v>0</v>
      </c>
      <c r="V48" s="104"/>
      <c r="W48" s="105"/>
      <c r="X48" s="105"/>
      <c r="Y48" s="101">
        <f t="shared" si="24"/>
        <v>100</v>
      </c>
      <c r="Z48" s="139">
        <f t="shared" si="25"/>
        <v>0</v>
      </c>
    </row>
    <row r="49" spans="1:26" ht="16.5" thickBot="1" x14ac:dyDescent="0.3">
      <c r="A49" s="25"/>
      <c r="B49" s="25"/>
      <c r="C49" s="25"/>
      <c r="D49" s="26"/>
      <c r="E49" s="73"/>
      <c r="F49" s="116">
        <f t="shared" si="17"/>
        <v>0</v>
      </c>
      <c r="G49" s="124"/>
      <c r="H49" s="122"/>
      <c r="I49" s="122"/>
      <c r="J49" s="123">
        <f t="shared" si="18"/>
        <v>100</v>
      </c>
      <c r="K49" s="140">
        <f t="shared" si="19"/>
        <v>0</v>
      </c>
      <c r="L49" s="121"/>
      <c r="M49" s="122"/>
      <c r="N49" s="122"/>
      <c r="O49" s="123">
        <f t="shared" si="20"/>
        <v>100</v>
      </c>
      <c r="P49" s="140">
        <f t="shared" si="21"/>
        <v>0</v>
      </c>
      <c r="Q49" s="121"/>
      <c r="R49" s="122"/>
      <c r="S49" s="122"/>
      <c r="T49" s="123">
        <f t="shared" si="22"/>
        <v>100</v>
      </c>
      <c r="U49" s="140">
        <f t="shared" si="23"/>
        <v>0</v>
      </c>
      <c r="V49" s="121"/>
      <c r="W49" s="122"/>
      <c r="X49" s="122"/>
      <c r="Y49" s="123">
        <f t="shared" si="24"/>
        <v>100</v>
      </c>
      <c r="Z49" s="140">
        <f t="shared" si="25"/>
        <v>0</v>
      </c>
    </row>
    <row r="51" spans="1:26" ht="16.5" thickBot="1" x14ac:dyDescent="0.3"/>
    <row r="52" spans="1:26" ht="24" thickBot="1" x14ac:dyDescent="0.3">
      <c r="G52" s="237" t="s">
        <v>279</v>
      </c>
      <c r="H52" s="238"/>
      <c r="I52" s="238"/>
      <c r="J52" s="238"/>
      <c r="K52" s="66"/>
      <c r="L52" s="239" t="s">
        <v>280</v>
      </c>
      <c r="M52" s="239"/>
      <c r="N52" s="239"/>
      <c r="O52" s="239"/>
      <c r="P52" s="67"/>
      <c r="Q52" s="237" t="s">
        <v>40</v>
      </c>
      <c r="R52" s="238"/>
      <c r="S52" s="238"/>
      <c r="T52" s="238"/>
      <c r="U52" s="66"/>
      <c r="V52" s="240" t="s">
        <v>41</v>
      </c>
      <c r="W52" s="239"/>
      <c r="X52" s="239"/>
      <c r="Y52" s="239"/>
      <c r="Z52" s="67"/>
    </row>
    <row r="53" spans="1:26" s="41" customFormat="1" ht="31.5" x14ac:dyDescent="0.25">
      <c r="A53" s="222" t="s">
        <v>120</v>
      </c>
      <c r="B53" s="217"/>
      <c r="C53" s="217"/>
      <c r="D53" s="217"/>
      <c r="E53" s="236"/>
      <c r="F53" s="143" t="s">
        <v>4</v>
      </c>
      <c r="G53" s="75" t="s">
        <v>42</v>
      </c>
      <c r="H53" s="70" t="s">
        <v>5</v>
      </c>
      <c r="I53" s="70" t="s">
        <v>6</v>
      </c>
      <c r="J53" s="71" t="s">
        <v>43</v>
      </c>
      <c r="K53" s="12" t="s">
        <v>44</v>
      </c>
      <c r="L53" s="69" t="s">
        <v>42</v>
      </c>
      <c r="M53" s="70" t="s">
        <v>5</v>
      </c>
      <c r="N53" s="70" t="s">
        <v>6</v>
      </c>
      <c r="O53" s="71" t="s">
        <v>43</v>
      </c>
      <c r="P53" s="12" t="s">
        <v>44</v>
      </c>
      <c r="Q53" s="68" t="s">
        <v>42</v>
      </c>
      <c r="R53" s="14" t="s">
        <v>5</v>
      </c>
      <c r="S53" s="14" t="s">
        <v>6</v>
      </c>
      <c r="T53" s="16" t="s">
        <v>43</v>
      </c>
      <c r="U53" s="76" t="s">
        <v>44</v>
      </c>
      <c r="V53" s="68" t="s">
        <v>42</v>
      </c>
      <c r="W53" s="14" t="s">
        <v>5</v>
      </c>
      <c r="X53" s="14" t="s">
        <v>6</v>
      </c>
      <c r="Y53" s="16" t="s">
        <v>43</v>
      </c>
      <c r="Z53" s="15" t="s">
        <v>44</v>
      </c>
    </row>
    <row r="54" spans="1:26" x14ac:dyDescent="0.25">
      <c r="A54" s="18" t="s">
        <v>11</v>
      </c>
      <c r="B54" s="18" t="s">
        <v>12</v>
      </c>
      <c r="C54" s="19" t="s">
        <v>13</v>
      </c>
      <c r="D54" s="18" t="s">
        <v>14</v>
      </c>
      <c r="E54" s="46" t="s">
        <v>61</v>
      </c>
      <c r="F54" s="113"/>
      <c r="G54" s="82"/>
      <c r="H54" s="85"/>
      <c r="I54" s="85"/>
      <c r="J54" s="86"/>
      <c r="K54" s="45"/>
      <c r="L54" s="80"/>
      <c r="M54" s="85"/>
      <c r="N54" s="85"/>
      <c r="O54" s="86"/>
      <c r="P54" s="45"/>
      <c r="Q54" s="80"/>
      <c r="R54" s="85"/>
      <c r="S54" s="85"/>
      <c r="T54" s="86"/>
      <c r="U54" s="45"/>
      <c r="V54" s="80"/>
      <c r="W54" s="85"/>
      <c r="X54" s="85"/>
      <c r="Y54" s="86"/>
      <c r="Z54" s="45"/>
    </row>
    <row r="55" spans="1:26" ht="17.100000000000001" customHeight="1" x14ac:dyDescent="0.25">
      <c r="A55" s="25" t="s">
        <v>128</v>
      </c>
      <c r="B55" s="25" t="s">
        <v>129</v>
      </c>
      <c r="C55" s="26" t="s">
        <v>130</v>
      </c>
      <c r="D55" s="25" t="s">
        <v>131</v>
      </c>
      <c r="E55" s="47"/>
      <c r="F55" s="109">
        <f>K55+P55+U55+Z55</f>
        <v>0</v>
      </c>
      <c r="G55" s="99"/>
      <c r="H55" s="100"/>
      <c r="I55" s="100"/>
      <c r="J55" s="101">
        <f t="shared" ref="J55:J93" si="26">100-G55+(H55+I55)</f>
        <v>100</v>
      </c>
      <c r="K55" s="139">
        <f>IF(OR(G55&lt;60,H55+I55&gt;9),0,21-_xlfn.RANK.EQ(J55,$J$55:$J$90,1))</f>
        <v>0</v>
      </c>
      <c r="L55" s="119"/>
      <c r="M55" s="100"/>
      <c r="N55" s="100"/>
      <c r="O55" s="101">
        <f t="shared" ref="O55:O87" si="27">100-L55+(M55+N55)</f>
        <v>100</v>
      </c>
      <c r="P55" s="139">
        <f>IF(OR(L55&lt;60,M55+N55&gt;9),0,21-_xlfn.RANK.EQ(O55,$O$55:$O$90,1))</f>
        <v>0</v>
      </c>
      <c r="Q55" s="119"/>
      <c r="R55" s="100"/>
      <c r="S55" s="100"/>
      <c r="T55" s="101">
        <f t="shared" ref="T55:T87" si="28">100-Q55+(R55+S55)</f>
        <v>100</v>
      </c>
      <c r="U55" s="139">
        <f>IF(OR(Q55&lt;60,R55+S55&gt;9),0,21-_xlfn.RANK.EQ(T55,$T$55:$T$90,1))</f>
        <v>0</v>
      </c>
      <c r="V55" s="119"/>
      <c r="W55" s="100"/>
      <c r="X55" s="100"/>
      <c r="Y55" s="101">
        <f t="shared" ref="Y55:Y87" si="29">100-V55+(W55+X55)</f>
        <v>100</v>
      </c>
      <c r="Z55" s="139">
        <f>IF(OR(V55&lt;60,W55+X55&gt;9),0,21-_xlfn.RANK.EQ(Y55,$Y$55:$Y$90,1))</f>
        <v>0</v>
      </c>
    </row>
    <row r="56" spans="1:26" x14ac:dyDescent="0.25">
      <c r="A56" s="25" t="s">
        <v>117</v>
      </c>
      <c r="B56" s="25" t="s">
        <v>145</v>
      </c>
      <c r="C56" s="26" t="s">
        <v>130</v>
      </c>
      <c r="D56" s="25" t="s">
        <v>146</v>
      </c>
      <c r="E56" s="47"/>
      <c r="F56" s="109">
        <f t="shared" ref="F56:F89" si="30">K56+P56+U56+Z56</f>
        <v>0</v>
      </c>
      <c r="G56" s="99">
        <v>72.319999999999993</v>
      </c>
      <c r="H56" s="100" t="s">
        <v>355</v>
      </c>
      <c r="I56" s="100"/>
      <c r="J56" s="101">
        <v>100</v>
      </c>
      <c r="K56" s="139">
        <v>0</v>
      </c>
      <c r="L56" s="119"/>
      <c r="M56" s="100"/>
      <c r="N56" s="100"/>
      <c r="O56" s="101">
        <f t="shared" si="27"/>
        <v>100</v>
      </c>
      <c r="P56" s="139">
        <f t="shared" ref="P56:P90" si="31">IF(OR(L56&lt;60,M56+N56&gt;9),0,21-_xlfn.RANK.EQ(O56,$O$55:$O$90,1))</f>
        <v>0</v>
      </c>
      <c r="Q56" s="119"/>
      <c r="R56" s="100"/>
      <c r="S56" s="110"/>
      <c r="T56" s="101">
        <f t="shared" si="28"/>
        <v>100</v>
      </c>
      <c r="U56" s="139">
        <f t="shared" ref="U56:U90" si="32">IF(OR(Q56&lt;60,R56+S56&gt;9),0,21-_xlfn.RANK.EQ(T56,$T$55:$T$90,1))</f>
        <v>0</v>
      </c>
      <c r="V56" s="119"/>
      <c r="W56" s="100"/>
      <c r="X56" s="110"/>
      <c r="Y56" s="101">
        <f t="shared" si="29"/>
        <v>100</v>
      </c>
      <c r="Z56" s="139">
        <f t="shared" ref="Z56:Z90" si="33">IF(OR(V56&lt;60,W56+X56&gt;9),0,21-_xlfn.RANK.EQ(Y56,$Y$55:$Y$90,1))</f>
        <v>0</v>
      </c>
    </row>
    <row r="57" spans="1:26" x14ac:dyDescent="0.25">
      <c r="A57" s="25" t="s">
        <v>147</v>
      </c>
      <c r="B57" s="25" t="s">
        <v>148</v>
      </c>
      <c r="C57" s="25" t="s">
        <v>149</v>
      </c>
      <c r="D57" s="25" t="s">
        <v>150</v>
      </c>
      <c r="E57" s="47"/>
      <c r="F57" s="109">
        <f t="shared" si="30"/>
        <v>8</v>
      </c>
      <c r="G57" s="99">
        <v>65.89</v>
      </c>
      <c r="H57" s="100">
        <v>0</v>
      </c>
      <c r="I57" s="100">
        <v>0</v>
      </c>
      <c r="J57" s="101">
        <f t="shared" si="26"/>
        <v>34.11</v>
      </c>
      <c r="K57" s="139">
        <f t="shared" ref="K57:K93" si="34">IF(OR(G57&lt;60,H57+I57&gt;9),0,21-_xlfn.RANK.EQ(J57,$J$55:$J$90,1))</f>
        <v>8</v>
      </c>
      <c r="L57" s="99"/>
      <c r="M57" s="100"/>
      <c r="N57" s="100"/>
      <c r="O57" s="101">
        <f t="shared" si="27"/>
        <v>100</v>
      </c>
      <c r="P57" s="139">
        <f t="shared" si="31"/>
        <v>0</v>
      </c>
      <c r="Q57" s="119"/>
      <c r="R57" s="100"/>
      <c r="S57" s="100"/>
      <c r="T57" s="101">
        <f t="shared" si="28"/>
        <v>100</v>
      </c>
      <c r="U57" s="139">
        <f t="shared" si="32"/>
        <v>0</v>
      </c>
      <c r="V57" s="119"/>
      <c r="W57" s="100"/>
      <c r="X57" s="100"/>
      <c r="Y57" s="101">
        <f t="shared" si="29"/>
        <v>100</v>
      </c>
      <c r="Z57" s="139">
        <f t="shared" si="33"/>
        <v>0</v>
      </c>
    </row>
    <row r="58" spans="1:26" x14ac:dyDescent="0.25">
      <c r="A58" s="25" t="s">
        <v>182</v>
      </c>
      <c r="B58" s="25" t="s">
        <v>183</v>
      </c>
      <c r="C58" s="26" t="s">
        <v>140</v>
      </c>
      <c r="D58" s="25" t="s">
        <v>184</v>
      </c>
      <c r="E58" s="47"/>
      <c r="F58" s="109">
        <f t="shared" si="30"/>
        <v>0</v>
      </c>
      <c r="G58" s="99"/>
      <c r="H58" s="100"/>
      <c r="I58" s="100"/>
      <c r="J58" s="101">
        <f t="shared" si="26"/>
        <v>100</v>
      </c>
      <c r="K58" s="139">
        <f t="shared" si="34"/>
        <v>0</v>
      </c>
      <c r="L58" s="119"/>
      <c r="M58" s="100"/>
      <c r="N58" s="100"/>
      <c r="O58" s="101">
        <f t="shared" si="27"/>
        <v>100</v>
      </c>
      <c r="P58" s="139">
        <f t="shared" si="31"/>
        <v>0</v>
      </c>
      <c r="Q58" s="119"/>
      <c r="R58" s="100"/>
      <c r="S58" s="100"/>
      <c r="T58" s="101">
        <f t="shared" si="28"/>
        <v>100</v>
      </c>
      <c r="U58" s="139">
        <f t="shared" si="32"/>
        <v>0</v>
      </c>
      <c r="V58" s="119"/>
      <c r="W58" s="100"/>
      <c r="X58" s="100"/>
      <c r="Y58" s="101">
        <f t="shared" si="29"/>
        <v>100</v>
      </c>
      <c r="Z58" s="139">
        <f t="shared" si="33"/>
        <v>0</v>
      </c>
    </row>
    <row r="59" spans="1:26" x14ac:dyDescent="0.25">
      <c r="A59" s="25" t="s">
        <v>188</v>
      </c>
      <c r="B59" s="25" t="s">
        <v>189</v>
      </c>
      <c r="C59" s="26" t="s">
        <v>190</v>
      </c>
      <c r="D59" s="25" t="s">
        <v>191</v>
      </c>
      <c r="E59" s="47"/>
      <c r="F59" s="109">
        <f t="shared" si="30"/>
        <v>0</v>
      </c>
      <c r="G59" s="99"/>
      <c r="H59" s="100"/>
      <c r="I59" s="100"/>
      <c r="J59" s="101">
        <f t="shared" si="26"/>
        <v>100</v>
      </c>
      <c r="K59" s="139">
        <f t="shared" si="34"/>
        <v>0</v>
      </c>
      <c r="L59" s="119"/>
      <c r="M59" s="100"/>
      <c r="N59" s="100"/>
      <c r="O59" s="101">
        <f t="shared" si="27"/>
        <v>100</v>
      </c>
      <c r="P59" s="139">
        <f t="shared" si="31"/>
        <v>0</v>
      </c>
      <c r="Q59" s="119"/>
      <c r="R59" s="100"/>
      <c r="S59" s="100"/>
      <c r="T59" s="101">
        <f t="shared" si="28"/>
        <v>100</v>
      </c>
      <c r="U59" s="139">
        <f t="shared" si="32"/>
        <v>0</v>
      </c>
      <c r="V59" s="119"/>
      <c r="W59" s="100"/>
      <c r="X59" s="100"/>
      <c r="Y59" s="101">
        <f t="shared" si="29"/>
        <v>100</v>
      </c>
      <c r="Z59" s="139">
        <f t="shared" si="33"/>
        <v>0</v>
      </c>
    </row>
    <row r="60" spans="1:26" x14ac:dyDescent="0.25">
      <c r="A60" s="25" t="s">
        <v>188</v>
      </c>
      <c r="B60" s="25" t="s">
        <v>189</v>
      </c>
      <c r="C60" s="26" t="s">
        <v>190</v>
      </c>
      <c r="D60" s="25" t="s">
        <v>192</v>
      </c>
      <c r="E60" s="47"/>
      <c r="F60" s="109">
        <f t="shared" si="30"/>
        <v>0</v>
      </c>
      <c r="G60" s="99">
        <v>60.18</v>
      </c>
      <c r="H60" s="100">
        <v>0</v>
      </c>
      <c r="I60" s="100">
        <v>0</v>
      </c>
      <c r="J60" s="101">
        <f t="shared" si="26"/>
        <v>39.82</v>
      </c>
      <c r="K60" s="139">
        <f t="shared" si="34"/>
        <v>0</v>
      </c>
      <c r="L60" s="119"/>
      <c r="M60" s="100"/>
      <c r="N60" s="100"/>
      <c r="O60" s="101">
        <f t="shared" si="27"/>
        <v>100</v>
      </c>
      <c r="P60" s="139">
        <f t="shared" si="31"/>
        <v>0</v>
      </c>
      <c r="Q60" s="119"/>
      <c r="R60" s="100"/>
      <c r="S60" s="100"/>
      <c r="T60" s="101">
        <f t="shared" si="28"/>
        <v>100</v>
      </c>
      <c r="U60" s="139">
        <f t="shared" si="32"/>
        <v>0</v>
      </c>
      <c r="V60" s="119"/>
      <c r="W60" s="100"/>
      <c r="X60" s="100"/>
      <c r="Y60" s="101">
        <f t="shared" si="29"/>
        <v>100</v>
      </c>
      <c r="Z60" s="139">
        <f t="shared" si="33"/>
        <v>0</v>
      </c>
    </row>
    <row r="61" spans="1:26" x14ac:dyDescent="0.25">
      <c r="A61" s="25" t="s">
        <v>194</v>
      </c>
      <c r="B61" s="25" t="s">
        <v>195</v>
      </c>
      <c r="C61" s="26" t="s">
        <v>196</v>
      </c>
      <c r="D61" s="25" t="s">
        <v>197</v>
      </c>
      <c r="E61" s="47"/>
      <c r="F61" s="109">
        <f t="shared" si="30"/>
        <v>7</v>
      </c>
      <c r="G61" s="99">
        <v>65.709999999999994</v>
      </c>
      <c r="H61" s="100">
        <v>0</v>
      </c>
      <c r="I61" s="100">
        <v>0</v>
      </c>
      <c r="J61" s="101">
        <f t="shared" si="26"/>
        <v>34.290000000000006</v>
      </c>
      <c r="K61" s="139">
        <f t="shared" si="34"/>
        <v>7</v>
      </c>
      <c r="L61" s="119"/>
      <c r="M61" s="100"/>
      <c r="N61" s="100"/>
      <c r="O61" s="101">
        <f t="shared" si="27"/>
        <v>100</v>
      </c>
      <c r="P61" s="139">
        <f t="shared" si="31"/>
        <v>0</v>
      </c>
      <c r="Q61" s="119"/>
      <c r="R61" s="100"/>
      <c r="S61" s="100"/>
      <c r="T61" s="101">
        <f t="shared" si="28"/>
        <v>100</v>
      </c>
      <c r="U61" s="139">
        <f t="shared" si="32"/>
        <v>0</v>
      </c>
      <c r="V61" s="119"/>
      <c r="W61" s="100"/>
      <c r="X61" s="100"/>
      <c r="Y61" s="101">
        <f t="shared" si="29"/>
        <v>100</v>
      </c>
      <c r="Z61" s="139">
        <f t="shared" si="33"/>
        <v>0</v>
      </c>
    </row>
    <row r="62" spans="1:26" x14ac:dyDescent="0.25">
      <c r="A62" s="25" t="s">
        <v>205</v>
      </c>
      <c r="B62" s="25" t="s">
        <v>206</v>
      </c>
      <c r="C62" s="26" t="s">
        <v>207</v>
      </c>
      <c r="D62" s="25" t="s">
        <v>208</v>
      </c>
      <c r="E62" s="47"/>
      <c r="F62" s="109">
        <f t="shared" si="30"/>
        <v>0</v>
      </c>
      <c r="G62" s="99"/>
      <c r="H62" s="100"/>
      <c r="I62" s="100"/>
      <c r="J62" s="101">
        <f t="shared" si="26"/>
        <v>100</v>
      </c>
      <c r="K62" s="139">
        <f t="shared" si="34"/>
        <v>0</v>
      </c>
      <c r="L62" s="119"/>
      <c r="M62" s="100"/>
      <c r="N62" s="100"/>
      <c r="O62" s="101">
        <f t="shared" si="27"/>
        <v>100</v>
      </c>
      <c r="P62" s="139">
        <f t="shared" si="31"/>
        <v>0</v>
      </c>
      <c r="Q62" s="119"/>
      <c r="R62" s="100"/>
      <c r="S62" s="100"/>
      <c r="T62" s="101">
        <f t="shared" si="28"/>
        <v>100</v>
      </c>
      <c r="U62" s="139">
        <f t="shared" si="32"/>
        <v>0</v>
      </c>
      <c r="V62" s="119"/>
      <c r="W62" s="100"/>
      <c r="X62" s="100"/>
      <c r="Y62" s="101">
        <f t="shared" si="29"/>
        <v>100</v>
      </c>
      <c r="Z62" s="139">
        <f t="shared" si="33"/>
        <v>0</v>
      </c>
    </row>
    <row r="63" spans="1:26" x14ac:dyDescent="0.25">
      <c r="A63" s="25" t="s">
        <v>209</v>
      </c>
      <c r="B63" s="25" t="s">
        <v>139</v>
      </c>
      <c r="C63" s="26" t="s">
        <v>210</v>
      </c>
      <c r="D63" s="25" t="s">
        <v>211</v>
      </c>
      <c r="E63" s="47"/>
      <c r="F63" s="109">
        <f t="shared" si="30"/>
        <v>0</v>
      </c>
      <c r="G63" s="99">
        <v>58.93</v>
      </c>
      <c r="H63" s="100">
        <v>0</v>
      </c>
      <c r="I63" s="100">
        <v>0</v>
      </c>
      <c r="J63" s="101">
        <f t="shared" si="26"/>
        <v>41.07</v>
      </c>
      <c r="K63" s="139">
        <f t="shared" si="34"/>
        <v>0</v>
      </c>
      <c r="L63" s="119"/>
      <c r="M63" s="100"/>
      <c r="N63" s="100"/>
      <c r="O63" s="101">
        <f t="shared" si="27"/>
        <v>100</v>
      </c>
      <c r="P63" s="139">
        <f t="shared" si="31"/>
        <v>0</v>
      </c>
      <c r="Q63" s="119"/>
      <c r="R63" s="100"/>
      <c r="S63" s="100"/>
      <c r="T63" s="101">
        <f t="shared" si="28"/>
        <v>100</v>
      </c>
      <c r="U63" s="139">
        <f t="shared" si="32"/>
        <v>0</v>
      </c>
      <c r="V63" s="119"/>
      <c r="W63" s="100"/>
      <c r="X63" s="100"/>
      <c r="Y63" s="101">
        <f t="shared" si="29"/>
        <v>100</v>
      </c>
      <c r="Z63" s="139">
        <f t="shared" si="33"/>
        <v>0</v>
      </c>
    </row>
    <row r="64" spans="1:26" x14ac:dyDescent="0.25">
      <c r="A64" s="25" t="s">
        <v>212</v>
      </c>
      <c r="B64" s="25" t="s">
        <v>213</v>
      </c>
      <c r="C64" s="26" t="s">
        <v>214</v>
      </c>
      <c r="D64" s="25" t="s">
        <v>361</v>
      </c>
      <c r="E64" s="47"/>
      <c r="F64" s="109">
        <f t="shared" si="30"/>
        <v>10</v>
      </c>
      <c r="G64" s="99">
        <v>70.540000000000006</v>
      </c>
      <c r="H64" s="100">
        <v>4</v>
      </c>
      <c r="I64" s="100">
        <v>0</v>
      </c>
      <c r="J64" s="101">
        <f t="shared" si="26"/>
        <v>33.459999999999994</v>
      </c>
      <c r="K64" s="139">
        <f t="shared" si="34"/>
        <v>10</v>
      </c>
      <c r="L64" s="119"/>
      <c r="M64" s="100"/>
      <c r="N64" s="100"/>
      <c r="O64" s="101">
        <f t="shared" si="27"/>
        <v>100</v>
      </c>
      <c r="P64" s="139">
        <f t="shared" si="31"/>
        <v>0</v>
      </c>
      <c r="Q64" s="120"/>
      <c r="R64" s="105"/>
      <c r="S64" s="105"/>
      <c r="T64" s="101">
        <f t="shared" si="28"/>
        <v>100</v>
      </c>
      <c r="U64" s="139">
        <f t="shared" si="32"/>
        <v>0</v>
      </c>
      <c r="V64" s="120"/>
      <c r="W64" s="105"/>
      <c r="X64" s="105"/>
      <c r="Y64" s="101">
        <f t="shared" si="29"/>
        <v>100</v>
      </c>
      <c r="Z64" s="139">
        <f t="shared" si="33"/>
        <v>0</v>
      </c>
    </row>
    <row r="65" spans="1:26" x14ac:dyDescent="0.25">
      <c r="A65" s="25" t="s">
        <v>142</v>
      </c>
      <c r="B65" s="25" t="s">
        <v>219</v>
      </c>
      <c r="C65" s="26" t="s">
        <v>220</v>
      </c>
      <c r="D65" s="25" t="s">
        <v>221</v>
      </c>
      <c r="E65" s="47"/>
      <c r="F65" s="109">
        <f t="shared" si="30"/>
        <v>9</v>
      </c>
      <c r="G65" s="99">
        <v>66.069999999999993</v>
      </c>
      <c r="H65" s="100">
        <v>0</v>
      </c>
      <c r="I65" s="100">
        <v>0</v>
      </c>
      <c r="J65" s="101">
        <f t="shared" si="26"/>
        <v>33.930000000000007</v>
      </c>
      <c r="K65" s="139">
        <f t="shared" si="34"/>
        <v>9</v>
      </c>
      <c r="L65" s="119"/>
      <c r="M65" s="100"/>
      <c r="N65" s="100"/>
      <c r="O65" s="101">
        <f t="shared" si="27"/>
        <v>100</v>
      </c>
      <c r="P65" s="139">
        <f t="shared" si="31"/>
        <v>0</v>
      </c>
      <c r="Q65" s="119"/>
      <c r="R65" s="100"/>
      <c r="S65" s="100"/>
      <c r="T65" s="101">
        <f t="shared" si="28"/>
        <v>100</v>
      </c>
      <c r="U65" s="139">
        <f t="shared" si="32"/>
        <v>0</v>
      </c>
      <c r="V65" s="119"/>
      <c r="W65" s="100"/>
      <c r="X65" s="100"/>
      <c r="Y65" s="101">
        <f t="shared" si="29"/>
        <v>100</v>
      </c>
      <c r="Z65" s="139">
        <f t="shared" si="33"/>
        <v>0</v>
      </c>
    </row>
    <row r="66" spans="1:26" x14ac:dyDescent="0.25">
      <c r="A66" s="25" t="s">
        <v>222</v>
      </c>
      <c r="B66" s="25" t="s">
        <v>223</v>
      </c>
      <c r="C66" s="26" t="s">
        <v>224</v>
      </c>
      <c r="D66" s="25" t="s">
        <v>225</v>
      </c>
      <c r="E66" s="47"/>
      <c r="F66" s="109">
        <f t="shared" si="30"/>
        <v>0</v>
      </c>
      <c r="G66" s="99">
        <v>58.93</v>
      </c>
      <c r="H66" s="100">
        <v>0</v>
      </c>
      <c r="I66" s="100">
        <v>0</v>
      </c>
      <c r="J66" s="101">
        <f t="shared" si="26"/>
        <v>41.07</v>
      </c>
      <c r="K66" s="139">
        <f t="shared" si="34"/>
        <v>0</v>
      </c>
      <c r="L66" s="119"/>
      <c r="M66" s="100"/>
      <c r="N66" s="100"/>
      <c r="O66" s="101">
        <f t="shared" si="27"/>
        <v>100</v>
      </c>
      <c r="P66" s="139">
        <f t="shared" si="31"/>
        <v>0</v>
      </c>
      <c r="Q66" s="119"/>
      <c r="R66" s="100"/>
      <c r="S66" s="100"/>
      <c r="T66" s="101">
        <f t="shared" si="28"/>
        <v>100</v>
      </c>
      <c r="U66" s="139">
        <f t="shared" si="32"/>
        <v>0</v>
      </c>
      <c r="V66" s="119"/>
      <c r="W66" s="100"/>
      <c r="X66" s="100"/>
      <c r="Y66" s="101">
        <f t="shared" si="29"/>
        <v>100</v>
      </c>
      <c r="Z66" s="139">
        <f t="shared" si="33"/>
        <v>0</v>
      </c>
    </row>
    <row r="67" spans="1:26" x14ac:dyDescent="0.25">
      <c r="A67" s="25" t="s">
        <v>236</v>
      </c>
      <c r="B67" s="25" t="s">
        <v>113</v>
      </c>
      <c r="C67" s="26" t="s">
        <v>220</v>
      </c>
      <c r="D67" s="25" t="s">
        <v>114</v>
      </c>
      <c r="E67" s="47"/>
      <c r="F67" s="109">
        <f t="shared" si="30"/>
        <v>19</v>
      </c>
      <c r="G67" s="99">
        <v>71.069999999999993</v>
      </c>
      <c r="H67" s="100">
        <v>0</v>
      </c>
      <c r="I67" s="100">
        <v>0</v>
      </c>
      <c r="J67" s="101">
        <f t="shared" si="26"/>
        <v>28.930000000000007</v>
      </c>
      <c r="K67" s="139">
        <f t="shared" si="34"/>
        <v>19</v>
      </c>
      <c r="L67" s="119"/>
      <c r="M67" s="100"/>
      <c r="N67" s="100"/>
      <c r="O67" s="101">
        <f t="shared" si="27"/>
        <v>100</v>
      </c>
      <c r="P67" s="139">
        <f t="shared" si="31"/>
        <v>0</v>
      </c>
      <c r="Q67" s="119"/>
      <c r="R67" s="100"/>
      <c r="S67" s="100"/>
      <c r="T67" s="101">
        <f t="shared" si="28"/>
        <v>100</v>
      </c>
      <c r="U67" s="139">
        <f t="shared" si="32"/>
        <v>0</v>
      </c>
      <c r="V67" s="119"/>
      <c r="W67" s="100"/>
      <c r="X67" s="100"/>
      <c r="Y67" s="101">
        <f t="shared" si="29"/>
        <v>100</v>
      </c>
      <c r="Z67" s="139">
        <f t="shared" si="33"/>
        <v>0</v>
      </c>
    </row>
    <row r="68" spans="1:26" x14ac:dyDescent="0.25">
      <c r="A68" s="25" t="s">
        <v>236</v>
      </c>
      <c r="B68" s="25" t="s">
        <v>113</v>
      </c>
      <c r="C68" s="26" t="s">
        <v>220</v>
      </c>
      <c r="D68" s="25" t="s">
        <v>237</v>
      </c>
      <c r="E68" s="47"/>
      <c r="F68" s="109">
        <f t="shared" si="30"/>
        <v>15</v>
      </c>
      <c r="G68" s="99">
        <v>68.930000000000007</v>
      </c>
      <c r="H68" s="100">
        <v>0</v>
      </c>
      <c r="I68" s="100">
        <v>0</v>
      </c>
      <c r="J68" s="101">
        <f t="shared" si="26"/>
        <v>31.069999999999993</v>
      </c>
      <c r="K68" s="139">
        <f t="shared" si="34"/>
        <v>15</v>
      </c>
      <c r="L68" s="119"/>
      <c r="M68" s="100"/>
      <c r="N68" s="100"/>
      <c r="O68" s="101">
        <f t="shared" si="27"/>
        <v>100</v>
      </c>
      <c r="P68" s="139">
        <f t="shared" si="31"/>
        <v>0</v>
      </c>
      <c r="Q68" s="119"/>
      <c r="R68" s="100"/>
      <c r="S68" s="100"/>
      <c r="T68" s="101">
        <f t="shared" si="28"/>
        <v>100</v>
      </c>
      <c r="U68" s="139">
        <f t="shared" si="32"/>
        <v>0</v>
      </c>
      <c r="V68" s="119"/>
      <c r="W68" s="100"/>
      <c r="X68" s="100"/>
      <c r="Y68" s="101">
        <f t="shared" si="29"/>
        <v>100</v>
      </c>
      <c r="Z68" s="139">
        <f t="shared" si="33"/>
        <v>0</v>
      </c>
    </row>
    <row r="69" spans="1:26" x14ac:dyDescent="0.25">
      <c r="A69" s="25" t="s">
        <v>238</v>
      </c>
      <c r="B69" s="25" t="s">
        <v>240</v>
      </c>
      <c r="C69" s="26" t="s">
        <v>239</v>
      </c>
      <c r="D69" s="25" t="s">
        <v>241</v>
      </c>
      <c r="E69" s="47"/>
      <c r="F69" s="109">
        <f t="shared" si="30"/>
        <v>0</v>
      </c>
      <c r="G69" s="99"/>
      <c r="H69" s="100"/>
      <c r="I69" s="100"/>
      <c r="J69" s="101">
        <f t="shared" si="26"/>
        <v>100</v>
      </c>
      <c r="K69" s="139">
        <f t="shared" si="34"/>
        <v>0</v>
      </c>
      <c r="L69" s="119"/>
      <c r="M69" s="100"/>
      <c r="N69" s="100"/>
      <c r="O69" s="101">
        <f t="shared" si="27"/>
        <v>100</v>
      </c>
      <c r="P69" s="139">
        <f t="shared" si="31"/>
        <v>0</v>
      </c>
      <c r="Q69" s="119"/>
      <c r="R69" s="100"/>
      <c r="S69" s="100"/>
      <c r="T69" s="101">
        <f t="shared" si="28"/>
        <v>100</v>
      </c>
      <c r="U69" s="139">
        <f t="shared" si="32"/>
        <v>0</v>
      </c>
      <c r="V69" s="119"/>
      <c r="W69" s="100"/>
      <c r="X69" s="100"/>
      <c r="Y69" s="101">
        <f t="shared" si="29"/>
        <v>100</v>
      </c>
      <c r="Z69" s="139">
        <f t="shared" si="33"/>
        <v>0</v>
      </c>
    </row>
    <row r="70" spans="1:26" x14ac:dyDescent="0.25">
      <c r="A70" s="25" t="s">
        <v>245</v>
      </c>
      <c r="B70" s="25" t="s">
        <v>200</v>
      </c>
      <c r="C70" s="26" t="s">
        <v>136</v>
      </c>
      <c r="D70" s="25" t="s">
        <v>246</v>
      </c>
      <c r="E70" s="47"/>
      <c r="F70" s="109">
        <f t="shared" si="30"/>
        <v>1</v>
      </c>
      <c r="G70" s="99">
        <v>60.89</v>
      </c>
      <c r="H70" s="100">
        <v>0</v>
      </c>
      <c r="I70" s="100">
        <v>0</v>
      </c>
      <c r="J70" s="101">
        <f t="shared" si="26"/>
        <v>39.11</v>
      </c>
      <c r="K70" s="139">
        <f t="shared" si="34"/>
        <v>1</v>
      </c>
      <c r="L70" s="99"/>
      <c r="M70" s="100"/>
      <c r="N70" s="100"/>
      <c r="O70" s="101">
        <f t="shared" si="27"/>
        <v>100</v>
      </c>
      <c r="P70" s="139">
        <f t="shared" si="31"/>
        <v>0</v>
      </c>
      <c r="Q70" s="119"/>
      <c r="R70" s="100"/>
      <c r="S70" s="100"/>
      <c r="T70" s="101">
        <f t="shared" si="28"/>
        <v>100</v>
      </c>
      <c r="U70" s="139">
        <f t="shared" si="32"/>
        <v>0</v>
      </c>
      <c r="V70" s="119"/>
      <c r="W70" s="100"/>
      <c r="X70" s="100"/>
      <c r="Y70" s="101">
        <f t="shared" si="29"/>
        <v>100</v>
      </c>
      <c r="Z70" s="139">
        <f t="shared" si="33"/>
        <v>0</v>
      </c>
    </row>
    <row r="71" spans="1:26" x14ac:dyDescent="0.25">
      <c r="A71" s="25" t="s">
        <v>205</v>
      </c>
      <c r="B71" s="25" t="s">
        <v>206</v>
      </c>
      <c r="C71" s="26" t="s">
        <v>207</v>
      </c>
      <c r="D71" s="25" t="s">
        <v>254</v>
      </c>
      <c r="E71" s="47"/>
      <c r="F71" s="109">
        <f t="shared" si="30"/>
        <v>7</v>
      </c>
      <c r="G71" s="99">
        <v>65.709999999999994</v>
      </c>
      <c r="H71" s="100">
        <v>0</v>
      </c>
      <c r="I71" s="100">
        <v>0</v>
      </c>
      <c r="J71" s="101">
        <f t="shared" si="26"/>
        <v>34.290000000000006</v>
      </c>
      <c r="K71" s="139">
        <f t="shared" si="34"/>
        <v>7</v>
      </c>
      <c r="L71" s="99"/>
      <c r="M71" s="100"/>
      <c r="N71" s="100"/>
      <c r="O71" s="101">
        <f t="shared" si="27"/>
        <v>100</v>
      </c>
      <c r="P71" s="139">
        <f t="shared" si="31"/>
        <v>0</v>
      </c>
      <c r="Q71" s="119"/>
      <c r="R71" s="100"/>
      <c r="S71" s="100"/>
      <c r="T71" s="101">
        <f t="shared" si="28"/>
        <v>100</v>
      </c>
      <c r="U71" s="139">
        <f t="shared" si="32"/>
        <v>0</v>
      </c>
      <c r="V71" s="119"/>
      <c r="W71" s="100"/>
      <c r="X71" s="100"/>
      <c r="Y71" s="101">
        <f t="shared" si="29"/>
        <v>100</v>
      </c>
      <c r="Z71" s="139">
        <f t="shared" si="33"/>
        <v>0</v>
      </c>
    </row>
    <row r="72" spans="1:26" x14ac:dyDescent="0.25">
      <c r="A72" s="25" t="s">
        <v>313</v>
      </c>
      <c r="B72" s="25" t="s">
        <v>314</v>
      </c>
      <c r="C72" s="26" t="s">
        <v>315</v>
      </c>
      <c r="D72" s="25" t="s">
        <v>316</v>
      </c>
      <c r="E72" s="72"/>
      <c r="F72" s="109">
        <f t="shared" si="30"/>
        <v>0</v>
      </c>
      <c r="G72" s="99">
        <v>62.68</v>
      </c>
      <c r="H72" s="100">
        <v>4</v>
      </c>
      <c r="I72" s="100">
        <v>0.4</v>
      </c>
      <c r="J72" s="101">
        <f t="shared" si="26"/>
        <v>41.72</v>
      </c>
      <c r="K72" s="139">
        <v>0</v>
      </c>
      <c r="L72" s="104"/>
      <c r="M72" s="105"/>
      <c r="N72" s="105"/>
      <c r="O72" s="101">
        <f t="shared" si="27"/>
        <v>100</v>
      </c>
      <c r="P72" s="139">
        <f t="shared" si="31"/>
        <v>0</v>
      </c>
      <c r="Q72" s="120"/>
      <c r="R72" s="105"/>
      <c r="S72" s="105"/>
      <c r="T72" s="101">
        <f t="shared" si="28"/>
        <v>100</v>
      </c>
      <c r="U72" s="139">
        <f t="shared" si="32"/>
        <v>0</v>
      </c>
      <c r="V72" s="120"/>
      <c r="W72" s="105"/>
      <c r="X72" s="105"/>
      <c r="Y72" s="101">
        <f t="shared" si="29"/>
        <v>100</v>
      </c>
      <c r="Z72" s="139">
        <f t="shared" si="33"/>
        <v>0</v>
      </c>
    </row>
    <row r="73" spans="1:26" x14ac:dyDescent="0.25">
      <c r="A73" s="25" t="s">
        <v>313</v>
      </c>
      <c r="B73" s="25" t="s">
        <v>314</v>
      </c>
      <c r="C73" s="26" t="s">
        <v>315</v>
      </c>
      <c r="D73" s="25" t="s">
        <v>317</v>
      </c>
      <c r="E73" s="72"/>
      <c r="F73" s="109">
        <f t="shared" si="30"/>
        <v>13</v>
      </c>
      <c r="G73" s="99">
        <v>67.319999999999993</v>
      </c>
      <c r="H73" s="100">
        <v>0</v>
      </c>
      <c r="I73" s="100">
        <v>0</v>
      </c>
      <c r="J73" s="101">
        <f t="shared" si="26"/>
        <v>32.680000000000007</v>
      </c>
      <c r="K73" s="139">
        <f t="shared" si="34"/>
        <v>13</v>
      </c>
      <c r="L73" s="104"/>
      <c r="M73" s="105"/>
      <c r="N73" s="105"/>
      <c r="O73" s="101">
        <f t="shared" si="27"/>
        <v>100</v>
      </c>
      <c r="P73" s="139">
        <f t="shared" si="31"/>
        <v>0</v>
      </c>
      <c r="Q73" s="120"/>
      <c r="R73" s="105"/>
      <c r="S73" s="105"/>
      <c r="T73" s="101">
        <f t="shared" si="28"/>
        <v>100</v>
      </c>
      <c r="U73" s="139">
        <f t="shared" si="32"/>
        <v>0</v>
      </c>
      <c r="V73" s="120"/>
      <c r="W73" s="105"/>
      <c r="X73" s="105"/>
      <c r="Y73" s="101">
        <f t="shared" si="29"/>
        <v>100</v>
      </c>
      <c r="Z73" s="139">
        <f t="shared" si="33"/>
        <v>0</v>
      </c>
    </row>
    <row r="74" spans="1:26" x14ac:dyDescent="0.25">
      <c r="A74" s="25" t="s">
        <v>292</v>
      </c>
      <c r="B74" s="25" t="s">
        <v>293</v>
      </c>
      <c r="C74" s="26" t="s">
        <v>252</v>
      </c>
      <c r="D74" s="25" t="s">
        <v>294</v>
      </c>
      <c r="E74" s="72"/>
      <c r="F74" s="109">
        <f t="shared" si="30"/>
        <v>0</v>
      </c>
      <c r="G74" s="99"/>
      <c r="H74" s="100"/>
      <c r="I74" s="100"/>
      <c r="J74" s="101">
        <f t="shared" si="26"/>
        <v>100</v>
      </c>
      <c r="K74" s="139">
        <f t="shared" si="34"/>
        <v>0</v>
      </c>
      <c r="L74" s="104"/>
      <c r="M74" s="105"/>
      <c r="N74" s="105"/>
      <c r="O74" s="101">
        <f t="shared" si="27"/>
        <v>100</v>
      </c>
      <c r="P74" s="139">
        <f t="shared" si="31"/>
        <v>0</v>
      </c>
      <c r="Q74" s="120"/>
      <c r="R74" s="105"/>
      <c r="S74" s="105"/>
      <c r="T74" s="101">
        <f t="shared" si="28"/>
        <v>100</v>
      </c>
      <c r="U74" s="139">
        <f t="shared" si="32"/>
        <v>0</v>
      </c>
      <c r="V74" s="120"/>
      <c r="W74" s="105"/>
      <c r="X74" s="105"/>
      <c r="Y74" s="101">
        <f t="shared" si="29"/>
        <v>100</v>
      </c>
      <c r="Z74" s="139">
        <f t="shared" si="33"/>
        <v>0</v>
      </c>
    </row>
    <row r="75" spans="1:26" x14ac:dyDescent="0.25">
      <c r="A75" s="25" t="s">
        <v>292</v>
      </c>
      <c r="B75" s="25" t="s">
        <v>293</v>
      </c>
      <c r="C75" s="26" t="s">
        <v>252</v>
      </c>
      <c r="D75" s="25" t="s">
        <v>322</v>
      </c>
      <c r="E75" s="72"/>
      <c r="F75" s="109">
        <f t="shared" si="30"/>
        <v>19</v>
      </c>
      <c r="G75" s="99">
        <v>71.069999999999993</v>
      </c>
      <c r="H75" s="100">
        <v>0</v>
      </c>
      <c r="I75" s="100">
        <v>0</v>
      </c>
      <c r="J75" s="101">
        <f t="shared" si="26"/>
        <v>28.930000000000007</v>
      </c>
      <c r="K75" s="139">
        <f t="shared" si="34"/>
        <v>19</v>
      </c>
      <c r="L75" s="99"/>
      <c r="M75" s="100"/>
      <c r="N75" s="100"/>
      <c r="O75" s="101">
        <f t="shared" si="27"/>
        <v>100</v>
      </c>
      <c r="P75" s="139">
        <f t="shared" si="31"/>
        <v>0</v>
      </c>
      <c r="Q75" s="119"/>
      <c r="R75" s="100"/>
      <c r="S75" s="100"/>
      <c r="T75" s="101">
        <f t="shared" si="28"/>
        <v>100</v>
      </c>
      <c r="U75" s="139">
        <f t="shared" si="32"/>
        <v>0</v>
      </c>
      <c r="V75" s="119"/>
      <c r="W75" s="100"/>
      <c r="X75" s="100"/>
      <c r="Y75" s="101">
        <f t="shared" si="29"/>
        <v>100</v>
      </c>
      <c r="Z75" s="139">
        <f t="shared" si="33"/>
        <v>0</v>
      </c>
    </row>
    <row r="76" spans="1:26" x14ac:dyDescent="0.25">
      <c r="A76" s="25" t="s">
        <v>117</v>
      </c>
      <c r="B76" s="25" t="s">
        <v>293</v>
      </c>
      <c r="C76" s="26" t="s">
        <v>252</v>
      </c>
      <c r="D76" s="25" t="s">
        <v>323</v>
      </c>
      <c r="E76" s="47"/>
      <c r="F76" s="109">
        <f t="shared" si="30"/>
        <v>14</v>
      </c>
      <c r="G76" s="99">
        <v>67.680000000000007</v>
      </c>
      <c r="H76" s="100">
        <v>0</v>
      </c>
      <c r="I76" s="100">
        <v>0</v>
      </c>
      <c r="J76" s="101">
        <f t="shared" si="26"/>
        <v>32.319999999999993</v>
      </c>
      <c r="K76" s="139">
        <f t="shared" si="34"/>
        <v>14</v>
      </c>
      <c r="L76" s="104"/>
      <c r="M76" s="105"/>
      <c r="N76" s="105"/>
      <c r="O76" s="101">
        <f t="shared" si="27"/>
        <v>100</v>
      </c>
      <c r="P76" s="139">
        <f t="shared" si="31"/>
        <v>0</v>
      </c>
      <c r="Q76" s="120"/>
      <c r="R76" s="105"/>
      <c r="S76" s="105"/>
      <c r="T76" s="101">
        <f t="shared" si="28"/>
        <v>100</v>
      </c>
      <c r="U76" s="139">
        <f t="shared" si="32"/>
        <v>0</v>
      </c>
      <c r="V76" s="120"/>
      <c r="W76" s="105"/>
      <c r="X76" s="105"/>
      <c r="Y76" s="101">
        <f t="shared" si="29"/>
        <v>100</v>
      </c>
      <c r="Z76" s="139">
        <f t="shared" si="33"/>
        <v>0</v>
      </c>
    </row>
    <row r="77" spans="1:26" x14ac:dyDescent="0.25">
      <c r="A77" s="25" t="s">
        <v>256</v>
      </c>
      <c r="B77" s="25" t="s">
        <v>339</v>
      </c>
      <c r="C77" s="26" t="s">
        <v>340</v>
      </c>
      <c r="D77" s="25" t="s">
        <v>341</v>
      </c>
      <c r="E77" s="47"/>
      <c r="F77" s="109">
        <f t="shared" si="30"/>
        <v>0</v>
      </c>
      <c r="G77" s="99"/>
      <c r="H77" s="100"/>
      <c r="I77" s="100"/>
      <c r="J77" s="101">
        <f t="shared" si="26"/>
        <v>100</v>
      </c>
      <c r="K77" s="139">
        <f t="shared" si="34"/>
        <v>0</v>
      </c>
      <c r="L77" s="99"/>
      <c r="M77" s="100"/>
      <c r="N77" s="100"/>
      <c r="O77" s="101">
        <f t="shared" si="27"/>
        <v>100</v>
      </c>
      <c r="P77" s="139">
        <f t="shared" si="31"/>
        <v>0</v>
      </c>
      <c r="Q77" s="100"/>
      <c r="R77" s="100"/>
      <c r="S77" s="100"/>
      <c r="T77" s="101">
        <f t="shared" si="28"/>
        <v>100</v>
      </c>
      <c r="U77" s="139">
        <f t="shared" si="32"/>
        <v>0</v>
      </c>
      <c r="V77" s="100"/>
      <c r="W77" s="100"/>
      <c r="X77" s="100"/>
      <c r="Y77" s="101">
        <f t="shared" si="29"/>
        <v>100</v>
      </c>
      <c r="Z77" s="139">
        <f t="shared" si="33"/>
        <v>0</v>
      </c>
    </row>
    <row r="78" spans="1:26" x14ac:dyDescent="0.25">
      <c r="A78" s="35" t="s">
        <v>288</v>
      </c>
      <c r="B78" s="25" t="s">
        <v>289</v>
      </c>
      <c r="C78" s="25" t="s">
        <v>290</v>
      </c>
      <c r="D78" s="25" t="s">
        <v>351</v>
      </c>
      <c r="E78" s="26"/>
      <c r="F78" s="109">
        <f t="shared" si="30"/>
        <v>4</v>
      </c>
      <c r="G78" s="99">
        <v>66.790000000000006</v>
      </c>
      <c r="H78" s="100">
        <v>0</v>
      </c>
      <c r="I78" s="100">
        <v>1.2</v>
      </c>
      <c r="J78" s="101">
        <f t="shared" si="26"/>
        <v>34.409999999999997</v>
      </c>
      <c r="K78" s="139">
        <f t="shared" si="34"/>
        <v>4</v>
      </c>
      <c r="L78" s="99"/>
      <c r="M78" s="100"/>
      <c r="N78" s="100"/>
      <c r="O78" s="101">
        <f t="shared" si="27"/>
        <v>100</v>
      </c>
      <c r="P78" s="139">
        <f t="shared" si="31"/>
        <v>0</v>
      </c>
      <c r="Q78" s="100"/>
      <c r="R78" s="100"/>
      <c r="S78" s="100"/>
      <c r="T78" s="101">
        <f t="shared" si="28"/>
        <v>100</v>
      </c>
      <c r="U78" s="139">
        <f t="shared" si="32"/>
        <v>0</v>
      </c>
      <c r="V78" s="100"/>
      <c r="W78" s="100"/>
      <c r="X78" s="100"/>
      <c r="Y78" s="101">
        <f t="shared" si="29"/>
        <v>100</v>
      </c>
      <c r="Z78" s="139">
        <f t="shared" si="33"/>
        <v>0</v>
      </c>
    </row>
    <row r="79" spans="1:26" x14ac:dyDescent="0.25">
      <c r="A79" s="77" t="s">
        <v>117</v>
      </c>
      <c r="B79" s="25" t="s">
        <v>293</v>
      </c>
      <c r="C79" s="25" t="s">
        <v>252</v>
      </c>
      <c r="D79" s="25" t="s">
        <v>352</v>
      </c>
      <c r="E79" s="26"/>
      <c r="F79" s="109">
        <f t="shared" si="30"/>
        <v>17</v>
      </c>
      <c r="G79" s="99">
        <v>69.819999999999993</v>
      </c>
      <c r="H79" s="100">
        <v>0</v>
      </c>
      <c r="I79" s="100">
        <v>0</v>
      </c>
      <c r="J79" s="101">
        <f t="shared" si="26"/>
        <v>30.180000000000007</v>
      </c>
      <c r="K79" s="139">
        <f t="shared" si="34"/>
        <v>17</v>
      </c>
      <c r="L79" s="99"/>
      <c r="M79" s="100"/>
      <c r="N79" s="100"/>
      <c r="O79" s="101">
        <f t="shared" si="27"/>
        <v>100</v>
      </c>
      <c r="P79" s="139">
        <f t="shared" si="31"/>
        <v>0</v>
      </c>
      <c r="Q79" s="100"/>
      <c r="R79" s="100"/>
      <c r="S79" s="100"/>
      <c r="T79" s="101">
        <f t="shared" si="28"/>
        <v>100</v>
      </c>
      <c r="U79" s="139">
        <f t="shared" si="32"/>
        <v>0</v>
      </c>
      <c r="V79" s="100"/>
      <c r="W79" s="100"/>
      <c r="X79" s="100"/>
      <c r="Y79" s="101">
        <f t="shared" si="29"/>
        <v>100</v>
      </c>
      <c r="Z79" s="139">
        <f t="shared" si="33"/>
        <v>0</v>
      </c>
    </row>
    <row r="80" spans="1:26" x14ac:dyDescent="0.25">
      <c r="A80" s="26" t="s">
        <v>151</v>
      </c>
      <c r="B80" s="25" t="s">
        <v>152</v>
      </c>
      <c r="C80" s="25" t="s">
        <v>140</v>
      </c>
      <c r="D80" s="25" t="s">
        <v>153</v>
      </c>
      <c r="E80" s="26"/>
      <c r="F80" s="109">
        <f t="shared" si="30"/>
        <v>12</v>
      </c>
      <c r="G80" s="99">
        <v>67.14</v>
      </c>
      <c r="H80" s="100">
        <v>0</v>
      </c>
      <c r="I80" s="100">
        <v>0</v>
      </c>
      <c r="J80" s="101">
        <f t="shared" si="26"/>
        <v>32.86</v>
      </c>
      <c r="K80" s="139">
        <f t="shared" si="34"/>
        <v>12</v>
      </c>
      <c r="L80" s="99"/>
      <c r="M80" s="100"/>
      <c r="N80" s="100"/>
      <c r="O80" s="101">
        <f t="shared" si="27"/>
        <v>100</v>
      </c>
      <c r="P80" s="139">
        <f t="shared" si="31"/>
        <v>0</v>
      </c>
      <c r="Q80" s="100"/>
      <c r="R80" s="100"/>
      <c r="S80" s="100"/>
      <c r="T80" s="101">
        <f t="shared" si="28"/>
        <v>100</v>
      </c>
      <c r="U80" s="139">
        <f t="shared" si="32"/>
        <v>0</v>
      </c>
      <c r="V80" s="100"/>
      <c r="W80" s="100"/>
      <c r="X80" s="100"/>
      <c r="Y80" s="101">
        <f t="shared" si="29"/>
        <v>100</v>
      </c>
      <c r="Z80" s="139">
        <f t="shared" si="33"/>
        <v>0</v>
      </c>
    </row>
    <row r="81" spans="1:26" x14ac:dyDescent="0.25">
      <c r="A81" s="26" t="s">
        <v>128</v>
      </c>
      <c r="B81" s="25" t="s">
        <v>129</v>
      </c>
      <c r="C81" s="25" t="s">
        <v>130</v>
      </c>
      <c r="D81" s="25" t="s">
        <v>132</v>
      </c>
      <c r="E81" s="26"/>
      <c r="F81" s="109">
        <f t="shared" si="30"/>
        <v>3</v>
      </c>
      <c r="G81" s="99">
        <v>64.459999999999994</v>
      </c>
      <c r="H81" s="100">
        <v>0</v>
      </c>
      <c r="I81" s="100">
        <v>0</v>
      </c>
      <c r="J81" s="101">
        <f t="shared" si="26"/>
        <v>35.540000000000006</v>
      </c>
      <c r="K81" s="139">
        <f t="shared" si="34"/>
        <v>3</v>
      </c>
      <c r="L81" s="99"/>
      <c r="M81" s="100"/>
      <c r="N81" s="100"/>
      <c r="O81" s="101">
        <f t="shared" si="27"/>
        <v>100</v>
      </c>
      <c r="P81" s="139">
        <f t="shared" si="31"/>
        <v>0</v>
      </c>
      <c r="Q81" s="100"/>
      <c r="R81" s="100"/>
      <c r="S81" s="100"/>
      <c r="T81" s="101">
        <f t="shared" si="28"/>
        <v>100</v>
      </c>
      <c r="U81" s="139">
        <f t="shared" si="32"/>
        <v>0</v>
      </c>
      <c r="V81" s="100"/>
      <c r="W81" s="100"/>
      <c r="X81" s="100"/>
      <c r="Y81" s="101">
        <f t="shared" si="29"/>
        <v>100</v>
      </c>
      <c r="Z81" s="139">
        <f t="shared" si="33"/>
        <v>0</v>
      </c>
    </row>
    <row r="82" spans="1:26" x14ac:dyDescent="0.25">
      <c r="A82" s="26" t="s">
        <v>142</v>
      </c>
      <c r="B82" s="25" t="s">
        <v>143</v>
      </c>
      <c r="C82" s="25" t="s">
        <v>140</v>
      </c>
      <c r="D82" s="25" t="s">
        <v>144</v>
      </c>
      <c r="E82" s="26"/>
      <c r="F82" s="109">
        <f t="shared" si="30"/>
        <v>2</v>
      </c>
      <c r="G82" s="99">
        <v>63.75</v>
      </c>
      <c r="H82" s="100">
        <v>0</v>
      </c>
      <c r="I82" s="100">
        <v>0</v>
      </c>
      <c r="J82" s="101">
        <f t="shared" si="26"/>
        <v>36.25</v>
      </c>
      <c r="K82" s="139">
        <f t="shared" si="34"/>
        <v>2</v>
      </c>
      <c r="L82" s="99"/>
      <c r="M82" s="100"/>
      <c r="N82" s="100"/>
      <c r="O82" s="101">
        <f t="shared" si="27"/>
        <v>100</v>
      </c>
      <c r="P82" s="139">
        <f t="shared" si="31"/>
        <v>0</v>
      </c>
      <c r="Q82" s="100"/>
      <c r="R82" s="100"/>
      <c r="S82" s="100"/>
      <c r="T82" s="101">
        <f t="shared" si="28"/>
        <v>100</v>
      </c>
      <c r="U82" s="139">
        <f t="shared" si="32"/>
        <v>0</v>
      </c>
      <c r="V82" s="100"/>
      <c r="W82" s="100"/>
      <c r="X82" s="100"/>
      <c r="Y82" s="101">
        <f t="shared" si="29"/>
        <v>100</v>
      </c>
      <c r="Z82" s="139">
        <f t="shared" si="33"/>
        <v>0</v>
      </c>
    </row>
    <row r="83" spans="1:26" x14ac:dyDescent="0.25">
      <c r="A83" s="26" t="s">
        <v>178</v>
      </c>
      <c r="B83" s="25" t="s">
        <v>179</v>
      </c>
      <c r="C83" s="25" t="s">
        <v>180</v>
      </c>
      <c r="D83" s="25" t="s">
        <v>181</v>
      </c>
      <c r="E83" s="26"/>
      <c r="F83" s="109">
        <f t="shared" si="30"/>
        <v>16</v>
      </c>
      <c r="G83" s="99">
        <v>69.290000000000006</v>
      </c>
      <c r="H83" s="100">
        <v>0</v>
      </c>
      <c r="I83" s="100">
        <v>0</v>
      </c>
      <c r="J83" s="101">
        <f t="shared" si="26"/>
        <v>30.709999999999994</v>
      </c>
      <c r="K83" s="139">
        <f t="shared" si="34"/>
        <v>16</v>
      </c>
      <c r="L83" s="99"/>
      <c r="M83" s="100"/>
      <c r="N83" s="100"/>
      <c r="O83" s="101">
        <f t="shared" si="27"/>
        <v>100</v>
      </c>
      <c r="P83" s="139">
        <f t="shared" si="31"/>
        <v>0</v>
      </c>
      <c r="Q83" s="100"/>
      <c r="R83" s="100"/>
      <c r="S83" s="100"/>
      <c r="T83" s="101">
        <f t="shared" si="28"/>
        <v>100</v>
      </c>
      <c r="U83" s="139">
        <f t="shared" si="32"/>
        <v>0</v>
      </c>
      <c r="V83" s="100"/>
      <c r="W83" s="100"/>
      <c r="X83" s="100"/>
      <c r="Y83" s="101">
        <f t="shared" si="29"/>
        <v>100</v>
      </c>
      <c r="Z83" s="139">
        <f t="shared" si="33"/>
        <v>0</v>
      </c>
    </row>
    <row r="84" spans="1:26" x14ac:dyDescent="0.25">
      <c r="A84" s="26" t="s">
        <v>134</v>
      </c>
      <c r="B84" s="25" t="s">
        <v>135</v>
      </c>
      <c r="C84" s="25" t="s">
        <v>136</v>
      </c>
      <c r="D84" s="25" t="s">
        <v>137</v>
      </c>
      <c r="E84" s="26"/>
      <c r="F84" s="109">
        <f t="shared" si="30"/>
        <v>7</v>
      </c>
      <c r="G84" s="99">
        <v>65.709999999999994</v>
      </c>
      <c r="H84" s="100">
        <v>0</v>
      </c>
      <c r="I84" s="100">
        <v>0</v>
      </c>
      <c r="J84" s="101">
        <f t="shared" si="26"/>
        <v>34.290000000000006</v>
      </c>
      <c r="K84" s="139">
        <f t="shared" si="34"/>
        <v>7</v>
      </c>
      <c r="L84" s="99"/>
      <c r="M84" s="100"/>
      <c r="N84" s="100"/>
      <c r="O84" s="101">
        <f t="shared" si="27"/>
        <v>100</v>
      </c>
      <c r="P84" s="139">
        <f t="shared" si="31"/>
        <v>0</v>
      </c>
      <c r="Q84" s="100"/>
      <c r="R84" s="100"/>
      <c r="S84" s="100"/>
      <c r="T84" s="101">
        <f t="shared" si="28"/>
        <v>100</v>
      </c>
      <c r="U84" s="139">
        <f t="shared" si="32"/>
        <v>0</v>
      </c>
      <c r="V84" s="100"/>
      <c r="W84" s="100"/>
      <c r="X84" s="100"/>
      <c r="Y84" s="101">
        <f t="shared" si="29"/>
        <v>100</v>
      </c>
      <c r="Z84" s="139">
        <f t="shared" si="33"/>
        <v>0</v>
      </c>
    </row>
    <row r="85" spans="1:26" x14ac:dyDescent="0.25">
      <c r="A85" s="25" t="s">
        <v>124</v>
      </c>
      <c r="B85" s="25" t="s">
        <v>231</v>
      </c>
      <c r="C85" s="25" t="s">
        <v>232</v>
      </c>
      <c r="D85" s="25" t="s">
        <v>233</v>
      </c>
      <c r="E85" s="26"/>
      <c r="F85" s="109">
        <f t="shared" si="30"/>
        <v>0</v>
      </c>
      <c r="G85" s="99"/>
      <c r="H85" s="100"/>
      <c r="I85" s="100"/>
      <c r="J85" s="101">
        <f>100-G85+(H85+I85)</f>
        <v>100</v>
      </c>
      <c r="K85" s="139">
        <f>IF(OR(G85&lt;60,H85+I85&gt;9),0,21-_xlfn.RANK.EQ(J85,$J$55:$J$90,1))</f>
        <v>0</v>
      </c>
      <c r="L85" s="99"/>
      <c r="M85" s="100"/>
      <c r="N85" s="100"/>
      <c r="O85" s="101">
        <f t="shared" si="27"/>
        <v>100</v>
      </c>
      <c r="P85" s="139">
        <f t="shared" si="31"/>
        <v>0</v>
      </c>
      <c r="Q85" s="100"/>
      <c r="R85" s="100"/>
      <c r="S85" s="100"/>
      <c r="T85" s="101">
        <f t="shared" si="28"/>
        <v>100</v>
      </c>
      <c r="U85" s="139">
        <f t="shared" si="32"/>
        <v>0</v>
      </c>
      <c r="V85" s="100"/>
      <c r="W85" s="100"/>
      <c r="X85" s="100"/>
      <c r="Y85" s="101">
        <f t="shared" si="29"/>
        <v>100</v>
      </c>
      <c r="Z85" s="139">
        <f t="shared" si="33"/>
        <v>0</v>
      </c>
    </row>
    <row r="86" spans="1:26" x14ac:dyDescent="0.25">
      <c r="A86" s="26" t="s">
        <v>157</v>
      </c>
      <c r="B86" s="25" t="s">
        <v>261</v>
      </c>
      <c r="C86" s="25" t="s">
        <v>262</v>
      </c>
      <c r="D86" s="25" t="s">
        <v>378</v>
      </c>
      <c r="E86" s="26"/>
      <c r="F86" s="109">
        <f t="shared" si="30"/>
        <v>0</v>
      </c>
      <c r="G86" s="99"/>
      <c r="H86" s="100"/>
      <c r="I86" s="100"/>
      <c r="J86" s="101">
        <f t="shared" si="26"/>
        <v>100</v>
      </c>
      <c r="K86" s="139">
        <f t="shared" si="34"/>
        <v>0</v>
      </c>
      <c r="L86" s="99"/>
      <c r="M86" s="100"/>
      <c r="N86" s="100"/>
      <c r="O86" s="101">
        <f>100-L86+(M86+N86)</f>
        <v>100</v>
      </c>
      <c r="P86" s="139">
        <f>IF(OR(L86&lt;60,M86+N86&gt;9),0,21-_xlfn.RANK.EQ(O86,$O$55:$O$90,1))</f>
        <v>0</v>
      </c>
      <c r="Q86" s="100"/>
      <c r="R86" s="100"/>
      <c r="S86" s="100"/>
      <c r="T86" s="101">
        <f>100-Q86+(R86+S86)</f>
        <v>100</v>
      </c>
      <c r="U86" s="139">
        <f>IF(OR(Q86&lt;60,R86+S86&gt;9),0,21-_xlfn.RANK.EQ(T86,$T$55:$T$90,1))</f>
        <v>0</v>
      </c>
      <c r="V86" s="100"/>
      <c r="W86" s="100"/>
      <c r="X86" s="100"/>
      <c r="Y86" s="101">
        <f>100-V86+(W86+X86)</f>
        <v>100</v>
      </c>
      <c r="Z86" s="139">
        <f>IF(OR(V86&lt;60,W86+X86&gt;9),0,21-_xlfn.RANK.EQ(Y86,$Y$55:$Y$90,1))</f>
        <v>0</v>
      </c>
    </row>
    <row r="87" spans="1:26" x14ac:dyDescent="0.25">
      <c r="A87" s="26" t="s">
        <v>356</v>
      </c>
      <c r="B87" s="25" t="s">
        <v>357</v>
      </c>
      <c r="C87" s="25" t="s">
        <v>252</v>
      </c>
      <c r="D87" s="25" t="s">
        <v>358</v>
      </c>
      <c r="E87" s="26"/>
      <c r="F87" s="109">
        <f t="shared" si="30"/>
        <v>20</v>
      </c>
      <c r="G87" s="99">
        <v>71.430000000000007</v>
      </c>
      <c r="H87" s="100">
        <v>0</v>
      </c>
      <c r="I87" s="100">
        <v>0</v>
      </c>
      <c r="J87" s="101">
        <f t="shared" si="26"/>
        <v>28.569999999999993</v>
      </c>
      <c r="K87" s="139">
        <f t="shared" si="34"/>
        <v>20</v>
      </c>
      <c r="L87" s="99"/>
      <c r="M87" s="100"/>
      <c r="N87" s="100"/>
      <c r="O87" s="101">
        <f t="shared" si="27"/>
        <v>100</v>
      </c>
      <c r="P87" s="139">
        <f t="shared" si="31"/>
        <v>0</v>
      </c>
      <c r="Q87" s="100"/>
      <c r="R87" s="100"/>
      <c r="S87" s="100"/>
      <c r="T87" s="101">
        <f t="shared" si="28"/>
        <v>100</v>
      </c>
      <c r="U87" s="139">
        <f t="shared" si="32"/>
        <v>0</v>
      </c>
      <c r="V87" s="100"/>
      <c r="W87" s="100"/>
      <c r="X87" s="100"/>
      <c r="Y87" s="101">
        <f t="shared" si="29"/>
        <v>100</v>
      </c>
      <c r="Z87" s="139">
        <f t="shared" si="33"/>
        <v>0</v>
      </c>
    </row>
    <row r="88" spans="1:26" x14ac:dyDescent="0.25">
      <c r="A88" s="26" t="s">
        <v>382</v>
      </c>
      <c r="B88" s="25" t="s">
        <v>384</v>
      </c>
      <c r="C88" s="25" t="s">
        <v>385</v>
      </c>
      <c r="D88" s="25" t="s">
        <v>386</v>
      </c>
      <c r="E88" s="26"/>
      <c r="F88" s="109">
        <f t="shared" si="30"/>
        <v>0</v>
      </c>
      <c r="G88" s="104"/>
      <c r="H88" s="105"/>
      <c r="I88" s="105"/>
      <c r="J88" s="101">
        <f t="shared" si="26"/>
        <v>100</v>
      </c>
      <c r="K88" s="139">
        <f t="shared" si="34"/>
        <v>0</v>
      </c>
      <c r="L88" s="104"/>
      <c r="M88" s="105"/>
      <c r="N88" s="105"/>
      <c r="O88" s="101">
        <f>100-L88+(M88+N88)</f>
        <v>100</v>
      </c>
      <c r="P88" s="139">
        <f>IF(OR(L88&lt;60,M88+N88&gt;9),0,21-_xlfn.RANK.EQ(O88,$O$55:$O$90,1))</f>
        <v>0</v>
      </c>
      <c r="Q88" s="100"/>
      <c r="R88" s="100"/>
      <c r="S88" s="100"/>
      <c r="T88" s="101">
        <f>100-Q88+(R88+S88)</f>
        <v>100</v>
      </c>
      <c r="U88" s="139">
        <f>IF(OR(Q88&lt;60,R88+S88&gt;9),0,21-_xlfn.RANK.EQ(T88,$T$55:$T$90,1))</f>
        <v>0</v>
      </c>
      <c r="V88" s="100"/>
      <c r="W88" s="100"/>
      <c r="X88" s="100"/>
      <c r="Y88" s="101">
        <f>100-V88+(W88+X88)</f>
        <v>100</v>
      </c>
      <c r="Z88" s="139">
        <f>IF(OR(V88&lt;60,W88+X88&gt;9),0,21-_xlfn.RANK.EQ(Y88,$Y$55:$Y$90,1))</f>
        <v>0</v>
      </c>
    </row>
    <row r="89" spans="1:26" x14ac:dyDescent="0.25">
      <c r="A89" s="26" t="s">
        <v>383</v>
      </c>
      <c r="B89" s="25" t="s">
        <v>384</v>
      </c>
      <c r="C89" s="25" t="s">
        <v>385</v>
      </c>
      <c r="D89" s="25" t="s">
        <v>387</v>
      </c>
      <c r="E89" s="26"/>
      <c r="F89" s="109">
        <f t="shared" si="30"/>
        <v>0</v>
      </c>
      <c r="G89" s="104"/>
      <c r="H89" s="105"/>
      <c r="I89" s="105"/>
      <c r="J89" s="101">
        <f t="shared" si="26"/>
        <v>100</v>
      </c>
      <c r="K89" s="139">
        <f t="shared" si="34"/>
        <v>0</v>
      </c>
      <c r="L89" s="104"/>
      <c r="M89" s="105"/>
      <c r="N89" s="105"/>
      <c r="O89" s="101">
        <f>100-L89+(M89+N89)</f>
        <v>100</v>
      </c>
      <c r="P89" s="139">
        <f>IF(OR(L89&lt;60,M89+N89&gt;9),0,21-_xlfn.RANK.EQ(O89,$O$55:$O$90,1))</f>
        <v>0</v>
      </c>
      <c r="Q89" s="100"/>
      <c r="R89" s="100"/>
      <c r="S89" s="100"/>
      <c r="T89" s="101">
        <f>100-Q89+(R89+S89)</f>
        <v>100</v>
      </c>
      <c r="U89" s="139">
        <f>IF(OR(Q89&lt;60,R89+S89&gt;9),0,21-_xlfn.RANK.EQ(T89,$T$55:$T$90,1))</f>
        <v>0</v>
      </c>
      <c r="V89" s="100"/>
      <c r="W89" s="100"/>
      <c r="X89" s="100"/>
      <c r="Y89" s="101">
        <f>100-V89+(W89+X89)</f>
        <v>100</v>
      </c>
      <c r="Z89" s="139">
        <f>IF(OR(V89&lt;60,W89+X89&gt;9),0,21-_xlfn.RANK.EQ(Y89,$Y$55:$Y$90,1))</f>
        <v>0</v>
      </c>
    </row>
    <row r="90" spans="1:26" x14ac:dyDescent="0.25">
      <c r="A90" s="26" t="s">
        <v>359</v>
      </c>
      <c r="B90" s="25" t="s">
        <v>357</v>
      </c>
      <c r="C90" s="25" t="s">
        <v>252</v>
      </c>
      <c r="D90" s="28" t="s">
        <v>360</v>
      </c>
      <c r="E90" s="29"/>
      <c r="F90" s="160">
        <f>K90+P90+U90+Z90</f>
        <v>11</v>
      </c>
      <c r="G90" s="104">
        <v>68.569999999999993</v>
      </c>
      <c r="H90" s="105">
        <v>0</v>
      </c>
      <c r="I90" s="105">
        <v>1.6</v>
      </c>
      <c r="J90" s="107">
        <f t="shared" si="26"/>
        <v>33.030000000000008</v>
      </c>
      <c r="K90" s="146">
        <f t="shared" si="34"/>
        <v>11</v>
      </c>
      <c r="L90" s="104"/>
      <c r="M90" s="105"/>
      <c r="N90" s="105"/>
      <c r="O90" s="107">
        <f>100-L90+(M90+N90)</f>
        <v>100</v>
      </c>
      <c r="P90" s="146">
        <f t="shared" si="31"/>
        <v>0</v>
      </c>
      <c r="Q90" s="105"/>
      <c r="R90" s="105"/>
      <c r="S90" s="105"/>
      <c r="T90" s="107">
        <f>100-Q90+(R90+S90)</f>
        <v>100</v>
      </c>
      <c r="U90" s="146">
        <f t="shared" si="32"/>
        <v>0</v>
      </c>
      <c r="V90" s="105"/>
      <c r="W90" s="105"/>
      <c r="X90" s="105"/>
      <c r="Y90" s="107">
        <f>100-V90+(W90+X90)</f>
        <v>100</v>
      </c>
      <c r="Z90" s="146">
        <f t="shared" si="33"/>
        <v>0</v>
      </c>
    </row>
    <row r="91" spans="1:26" x14ac:dyDescent="0.25">
      <c r="A91" s="25" t="s">
        <v>310</v>
      </c>
      <c r="B91" s="25" t="s">
        <v>311</v>
      </c>
      <c r="C91" s="26" t="s">
        <v>126</v>
      </c>
      <c r="D91" s="25" t="s">
        <v>418</v>
      </c>
      <c r="E91" s="25"/>
      <c r="F91" s="160">
        <f t="shared" ref="F91:F93" si="35">K91+P91+U91+Z91</f>
        <v>0</v>
      </c>
      <c r="G91" s="100"/>
      <c r="H91" s="100"/>
      <c r="I91" s="100"/>
      <c r="J91" s="107">
        <f t="shared" si="26"/>
        <v>100</v>
      </c>
      <c r="K91" s="146">
        <f t="shared" si="34"/>
        <v>0</v>
      </c>
      <c r="L91" s="100"/>
      <c r="M91" s="100"/>
      <c r="N91" s="100"/>
      <c r="O91" s="107">
        <f t="shared" ref="O91:O93" si="36">100-L91+(M91+N91)</f>
        <v>100</v>
      </c>
      <c r="P91" s="146">
        <f t="shared" ref="P91:P93" si="37">IF(OR(L91&lt;60,M91+N91&gt;9),0,21-_xlfn.RANK.EQ(O91,$J$55:$J$90,1))</f>
        <v>0</v>
      </c>
      <c r="Q91" s="100"/>
      <c r="R91" s="100"/>
      <c r="S91" s="100"/>
      <c r="T91" s="107">
        <f t="shared" ref="T91:T93" si="38">100-Q91+(R91+S91)</f>
        <v>100</v>
      </c>
      <c r="U91" s="146">
        <f t="shared" ref="U91:U93" si="39">IF(OR(Q91&lt;60,R91+S91&gt;9),0,21-_xlfn.RANK.EQ(T91,$J$55:$J$90,1))</f>
        <v>0</v>
      </c>
      <c r="V91" s="100"/>
      <c r="W91" s="100"/>
      <c r="X91" s="100"/>
      <c r="Y91" s="107">
        <f t="shared" ref="Y91:Y93" si="40">100-V91+(W91+X91)</f>
        <v>100</v>
      </c>
      <c r="Z91" s="146">
        <f t="shared" ref="Z91:Z93" si="41">IF(OR(V91&lt;60,W91+X91&gt;9),0,21-_xlfn.RANK.EQ(Y91,$J$55:$J$90,1))</f>
        <v>0</v>
      </c>
    </row>
    <row r="92" spans="1:26" x14ac:dyDescent="0.25">
      <c r="A92" s="25" t="s">
        <v>151</v>
      </c>
      <c r="B92" s="25" t="s">
        <v>152</v>
      </c>
      <c r="C92" s="26" t="s">
        <v>140</v>
      </c>
      <c r="D92" s="25" t="s">
        <v>153</v>
      </c>
      <c r="E92" s="25"/>
      <c r="F92" s="160">
        <f t="shared" si="35"/>
        <v>0</v>
      </c>
      <c r="G92" s="100"/>
      <c r="H92" s="100"/>
      <c r="I92" s="100"/>
      <c r="J92" s="107">
        <f t="shared" si="26"/>
        <v>100</v>
      </c>
      <c r="K92" s="146">
        <f t="shared" si="34"/>
        <v>0</v>
      </c>
      <c r="L92" s="100"/>
      <c r="M92" s="100"/>
      <c r="N92" s="100"/>
      <c r="O92" s="107">
        <f t="shared" si="36"/>
        <v>100</v>
      </c>
      <c r="P92" s="146">
        <f t="shared" si="37"/>
        <v>0</v>
      </c>
      <c r="Q92" s="100"/>
      <c r="R92" s="100"/>
      <c r="S92" s="100"/>
      <c r="T92" s="107">
        <f t="shared" si="38"/>
        <v>100</v>
      </c>
      <c r="U92" s="146">
        <f t="shared" si="39"/>
        <v>0</v>
      </c>
      <c r="V92" s="100"/>
      <c r="W92" s="100"/>
      <c r="X92" s="100"/>
      <c r="Y92" s="107">
        <f t="shared" si="40"/>
        <v>100</v>
      </c>
      <c r="Z92" s="146">
        <f t="shared" si="41"/>
        <v>0</v>
      </c>
    </row>
    <row r="93" spans="1:26" ht="16.5" thickBot="1" x14ac:dyDescent="0.3">
      <c r="A93" s="40" t="s">
        <v>329</v>
      </c>
      <c r="B93" s="25" t="s">
        <v>330</v>
      </c>
      <c r="C93" s="26" t="s">
        <v>331</v>
      </c>
      <c r="D93" s="2" t="s">
        <v>332</v>
      </c>
      <c r="E93" s="26"/>
      <c r="F93" s="116">
        <f t="shared" si="35"/>
        <v>0</v>
      </c>
      <c r="G93" s="99"/>
      <c r="H93" s="100"/>
      <c r="I93" s="100"/>
      <c r="J93" s="126">
        <f t="shared" si="26"/>
        <v>100</v>
      </c>
      <c r="K93" s="140">
        <f t="shared" si="34"/>
        <v>0</v>
      </c>
      <c r="L93" s="100"/>
      <c r="M93" s="100"/>
      <c r="N93" s="100"/>
      <c r="O93" s="126">
        <f t="shared" si="36"/>
        <v>100</v>
      </c>
      <c r="P93" s="140">
        <f t="shared" si="37"/>
        <v>0</v>
      </c>
      <c r="Q93" s="100"/>
      <c r="R93" s="100"/>
      <c r="S93" s="100"/>
      <c r="T93" s="126">
        <f t="shared" si="38"/>
        <v>100</v>
      </c>
      <c r="U93" s="140">
        <f t="shared" si="39"/>
        <v>0</v>
      </c>
      <c r="V93" s="100"/>
      <c r="W93" s="100"/>
      <c r="X93" s="100"/>
      <c r="Y93" s="126">
        <f t="shared" si="40"/>
        <v>100</v>
      </c>
      <c r="Z93" s="140">
        <f t="shared" si="41"/>
        <v>0</v>
      </c>
    </row>
    <row r="95" spans="1:26" ht="16.5" thickBot="1" x14ac:dyDescent="0.3"/>
    <row r="96" spans="1:26" ht="24" thickBot="1" x14ac:dyDescent="0.3">
      <c r="G96" s="237" t="s">
        <v>279</v>
      </c>
      <c r="H96" s="238"/>
      <c r="I96" s="238"/>
      <c r="J96" s="238"/>
      <c r="K96" s="66"/>
      <c r="L96" s="239" t="s">
        <v>280</v>
      </c>
      <c r="M96" s="239"/>
      <c r="N96" s="239"/>
      <c r="O96" s="239"/>
      <c r="P96" s="67"/>
      <c r="Q96" s="237" t="s">
        <v>40</v>
      </c>
      <c r="R96" s="238"/>
      <c r="S96" s="238"/>
      <c r="T96" s="238"/>
      <c r="U96" s="66"/>
      <c r="V96" s="240" t="s">
        <v>41</v>
      </c>
      <c r="W96" s="239"/>
      <c r="X96" s="239"/>
      <c r="Y96" s="239"/>
      <c r="Z96" s="67"/>
    </row>
    <row r="97" spans="1:26" s="17" customFormat="1" ht="31.5" x14ac:dyDescent="0.25">
      <c r="A97" s="222" t="s">
        <v>46</v>
      </c>
      <c r="B97" s="217"/>
      <c r="C97" s="217"/>
      <c r="D97" s="217"/>
      <c r="E97" s="236"/>
      <c r="F97" s="143" t="s">
        <v>4</v>
      </c>
      <c r="G97" s="69" t="s">
        <v>42</v>
      </c>
      <c r="H97" s="70" t="s">
        <v>5</v>
      </c>
      <c r="I97" s="70" t="s">
        <v>6</v>
      </c>
      <c r="J97" s="71" t="s">
        <v>43</v>
      </c>
      <c r="K97" s="12" t="s">
        <v>44</v>
      </c>
      <c r="L97" s="75" t="s">
        <v>42</v>
      </c>
      <c r="M97" s="70" t="s">
        <v>5</v>
      </c>
      <c r="N97" s="70" t="s">
        <v>6</v>
      </c>
      <c r="O97" s="71" t="s">
        <v>43</v>
      </c>
      <c r="P97" s="12" t="s">
        <v>44</v>
      </c>
      <c r="Q97" s="13" t="s">
        <v>42</v>
      </c>
      <c r="R97" s="14" t="s">
        <v>5</v>
      </c>
      <c r="S97" s="14" t="s">
        <v>6</v>
      </c>
      <c r="T97" s="16" t="s">
        <v>43</v>
      </c>
      <c r="U97" s="15" t="s">
        <v>44</v>
      </c>
      <c r="V97" s="13" t="s">
        <v>42</v>
      </c>
      <c r="W97" s="14" t="s">
        <v>5</v>
      </c>
      <c r="X97" s="14" t="s">
        <v>6</v>
      </c>
      <c r="Y97" s="16" t="s">
        <v>43</v>
      </c>
      <c r="Z97" s="12" t="s">
        <v>44</v>
      </c>
    </row>
    <row r="98" spans="1:26" x14ac:dyDescent="0.25">
      <c r="A98" s="18" t="s">
        <v>11</v>
      </c>
      <c r="B98" s="18" t="s">
        <v>12</v>
      </c>
      <c r="C98" s="19" t="s">
        <v>13</v>
      </c>
      <c r="D98" s="18" t="s">
        <v>14</v>
      </c>
      <c r="E98" s="46" t="s">
        <v>61</v>
      </c>
      <c r="F98" s="109"/>
      <c r="G98" s="80"/>
      <c r="H98" s="85"/>
      <c r="I98" s="85"/>
      <c r="J98" s="86"/>
      <c r="K98" s="45"/>
      <c r="L98" s="82"/>
      <c r="M98" s="85"/>
      <c r="N98" s="85"/>
      <c r="O98" s="86"/>
      <c r="P98" s="45"/>
      <c r="Q98" s="82"/>
      <c r="R98" s="85"/>
      <c r="S98" s="85"/>
      <c r="T98" s="86"/>
      <c r="U98" s="45"/>
      <c r="V98" s="82"/>
      <c r="W98" s="85"/>
      <c r="X98" s="85"/>
      <c r="Y98" s="86"/>
      <c r="Z98" s="45"/>
    </row>
    <row r="99" spans="1:26" x14ac:dyDescent="0.25">
      <c r="A99" s="25" t="s">
        <v>128</v>
      </c>
      <c r="B99" s="25" t="s">
        <v>129</v>
      </c>
      <c r="C99" s="26" t="s">
        <v>130</v>
      </c>
      <c r="D99" s="25" t="s">
        <v>132</v>
      </c>
      <c r="E99" s="47"/>
      <c r="F99" s="109">
        <f>K99+P99+U99+Z99</f>
        <v>0</v>
      </c>
      <c r="G99" s="119"/>
      <c r="H99" s="100"/>
      <c r="I99" s="100"/>
      <c r="J99" s="101">
        <f t="shared" ref="J99:J143" si="42">100-G99+(H99+I99)</f>
        <v>100</v>
      </c>
      <c r="K99" s="139">
        <f t="shared" ref="K99:K111" si="43">IF(OR(G99&lt;60,H99+I99&gt;9),0,21-_xlfn.RANK.EQ(J99,$J$99:$J$140,1))</f>
        <v>0</v>
      </c>
      <c r="L99" s="99"/>
      <c r="M99" s="100"/>
      <c r="N99" s="100"/>
      <c r="O99" s="101">
        <f>100-L99+(M99+N99)</f>
        <v>100</v>
      </c>
      <c r="P99" s="139">
        <f t="shared" ref="P99:P143" si="44">IF(OR(L99&lt;60,M99+N99&gt;9),0,21-_xlfn.RANK.EQ(O99,$O$99:$O$140,1))</f>
        <v>0</v>
      </c>
      <c r="Q99" s="99"/>
      <c r="R99" s="100"/>
      <c r="S99" s="100"/>
      <c r="T99" s="101">
        <f>100-Q99+(R99+S99)</f>
        <v>100</v>
      </c>
      <c r="U99" s="139">
        <f t="shared" ref="U99:U139" si="45">IF(OR(Q99&lt;60,R99+S99&gt;9),0,21-_xlfn.RANK.EQ(T99,$T$99:$T$140,1))</f>
        <v>0</v>
      </c>
      <c r="V99" s="99"/>
      <c r="W99" s="100"/>
      <c r="X99" s="100"/>
      <c r="Y99" s="101">
        <f t="shared" ref="Y99:Y143" si="46">100-V99+(W99+X99)</f>
        <v>100</v>
      </c>
      <c r="Z99" s="139">
        <f t="shared" ref="Z99:Z139" si="47">IF(OR(V99&lt;60,W99+X99&gt;9),0,21-_xlfn.RANK.EQ(Y99,$Y$99:$Y$140,1))</f>
        <v>0</v>
      </c>
    </row>
    <row r="100" spans="1:26" x14ac:dyDescent="0.25">
      <c r="A100" s="25" t="s">
        <v>128</v>
      </c>
      <c r="B100" s="25" t="s">
        <v>129</v>
      </c>
      <c r="C100" s="26" t="s">
        <v>130</v>
      </c>
      <c r="D100" s="26" t="s">
        <v>133</v>
      </c>
      <c r="E100" s="73"/>
      <c r="F100" s="109">
        <f t="shared" ref="F100:F139" si="48">K100+P100+U100+Z100</f>
        <v>0</v>
      </c>
      <c r="G100" s="119">
        <v>52.9</v>
      </c>
      <c r="H100" s="100">
        <v>0</v>
      </c>
      <c r="I100" s="100">
        <v>0</v>
      </c>
      <c r="J100" s="101">
        <f t="shared" si="42"/>
        <v>47.1</v>
      </c>
      <c r="K100" s="139">
        <f t="shared" si="43"/>
        <v>0</v>
      </c>
      <c r="L100" s="99"/>
      <c r="M100" s="100"/>
      <c r="N100" s="100"/>
      <c r="O100" s="101">
        <f>100-L100+(M100+N100)</f>
        <v>100</v>
      </c>
      <c r="P100" s="139">
        <f t="shared" si="44"/>
        <v>0</v>
      </c>
      <c r="Q100" s="99"/>
      <c r="R100" s="100"/>
      <c r="S100" s="100"/>
      <c r="T100" s="101">
        <f>100-Q100+(R100+S100)</f>
        <v>100</v>
      </c>
      <c r="U100" s="139">
        <f t="shared" si="45"/>
        <v>0</v>
      </c>
      <c r="V100" s="99"/>
      <c r="W100" s="100"/>
      <c r="X100" s="100"/>
      <c r="Y100" s="101">
        <f t="shared" si="46"/>
        <v>100</v>
      </c>
      <c r="Z100" s="139">
        <f t="shared" si="47"/>
        <v>0</v>
      </c>
    </row>
    <row r="101" spans="1:26" x14ac:dyDescent="0.25">
      <c r="A101" s="25" t="s">
        <v>134</v>
      </c>
      <c r="B101" s="25" t="s">
        <v>135</v>
      </c>
      <c r="C101" s="26" t="s">
        <v>136</v>
      </c>
      <c r="D101" s="25" t="s">
        <v>137</v>
      </c>
      <c r="E101" s="47"/>
      <c r="F101" s="109">
        <f t="shared" si="48"/>
        <v>0</v>
      </c>
      <c r="G101" s="119"/>
      <c r="H101" s="100"/>
      <c r="I101" s="100"/>
      <c r="J101" s="101">
        <f t="shared" si="42"/>
        <v>100</v>
      </c>
      <c r="K101" s="139">
        <f t="shared" si="43"/>
        <v>0</v>
      </c>
      <c r="L101" s="99"/>
      <c r="M101" s="100"/>
      <c r="N101" s="100"/>
      <c r="O101" s="101">
        <f t="shared" ref="O101:O143" si="49">100-L101+(M101+N101)</f>
        <v>100</v>
      </c>
      <c r="P101" s="139">
        <f t="shared" si="44"/>
        <v>0</v>
      </c>
      <c r="Q101" s="99"/>
      <c r="R101" s="100"/>
      <c r="S101" s="110"/>
      <c r="T101" s="101">
        <f t="shared" ref="T101:T143" si="50">100-Q101+(R101+S101)</f>
        <v>100</v>
      </c>
      <c r="U101" s="139">
        <f t="shared" si="45"/>
        <v>0</v>
      </c>
      <c r="V101" s="99"/>
      <c r="W101" s="100"/>
      <c r="X101" s="110"/>
      <c r="Y101" s="101">
        <f t="shared" si="46"/>
        <v>100</v>
      </c>
      <c r="Z101" s="139">
        <f t="shared" si="47"/>
        <v>0</v>
      </c>
    </row>
    <row r="102" spans="1:26" x14ac:dyDescent="0.25">
      <c r="A102" s="25" t="s">
        <v>138</v>
      </c>
      <c r="B102" s="25" t="s">
        <v>139</v>
      </c>
      <c r="C102" s="26" t="s">
        <v>140</v>
      </c>
      <c r="D102" s="25" t="s">
        <v>141</v>
      </c>
      <c r="E102" s="47"/>
      <c r="F102" s="109">
        <f t="shared" si="48"/>
        <v>0</v>
      </c>
      <c r="G102" s="119"/>
      <c r="H102" s="100"/>
      <c r="I102" s="100"/>
      <c r="J102" s="101">
        <f t="shared" si="42"/>
        <v>100</v>
      </c>
      <c r="K102" s="139">
        <f t="shared" si="43"/>
        <v>0</v>
      </c>
      <c r="L102" s="99"/>
      <c r="M102" s="100"/>
      <c r="N102" s="100"/>
      <c r="O102" s="101">
        <f t="shared" si="49"/>
        <v>100</v>
      </c>
      <c r="P102" s="139">
        <f t="shared" si="44"/>
        <v>0</v>
      </c>
      <c r="Q102" s="99"/>
      <c r="R102" s="100"/>
      <c r="S102" s="100"/>
      <c r="T102" s="101">
        <f t="shared" si="50"/>
        <v>100</v>
      </c>
      <c r="U102" s="139">
        <f t="shared" si="45"/>
        <v>0</v>
      </c>
      <c r="V102" s="99"/>
      <c r="W102" s="100"/>
      <c r="X102" s="100"/>
      <c r="Y102" s="101">
        <f t="shared" si="46"/>
        <v>100</v>
      </c>
      <c r="Z102" s="139">
        <f t="shared" si="47"/>
        <v>0</v>
      </c>
    </row>
    <row r="103" spans="1:26" x14ac:dyDescent="0.25">
      <c r="A103" s="25" t="s">
        <v>142</v>
      </c>
      <c r="B103" s="25" t="s">
        <v>143</v>
      </c>
      <c r="C103" s="26" t="s">
        <v>140</v>
      </c>
      <c r="D103" s="25" t="s">
        <v>144</v>
      </c>
      <c r="E103" s="47"/>
      <c r="F103" s="109">
        <f t="shared" si="48"/>
        <v>8</v>
      </c>
      <c r="G103" s="119">
        <v>62.32</v>
      </c>
      <c r="H103" s="100">
        <v>0</v>
      </c>
      <c r="I103" s="100">
        <v>0.8</v>
      </c>
      <c r="J103" s="101">
        <f t="shared" si="42"/>
        <v>38.479999999999997</v>
      </c>
      <c r="K103" s="139">
        <f t="shared" si="43"/>
        <v>8</v>
      </c>
      <c r="L103" s="99"/>
      <c r="M103" s="100"/>
      <c r="N103" s="100"/>
      <c r="O103" s="101">
        <f t="shared" si="49"/>
        <v>100</v>
      </c>
      <c r="P103" s="139">
        <f t="shared" si="44"/>
        <v>0</v>
      </c>
      <c r="Q103" s="99"/>
      <c r="R103" s="100"/>
      <c r="S103" s="100"/>
      <c r="T103" s="101">
        <f t="shared" si="50"/>
        <v>100</v>
      </c>
      <c r="U103" s="139">
        <f t="shared" si="45"/>
        <v>0</v>
      </c>
      <c r="V103" s="99"/>
      <c r="W103" s="100"/>
      <c r="X103" s="100"/>
      <c r="Y103" s="101">
        <f t="shared" si="46"/>
        <v>100</v>
      </c>
      <c r="Z103" s="139">
        <f t="shared" si="47"/>
        <v>0</v>
      </c>
    </row>
    <row r="104" spans="1:26" x14ac:dyDescent="0.25">
      <c r="A104" s="25" t="s">
        <v>178</v>
      </c>
      <c r="B104" s="25" t="s">
        <v>179</v>
      </c>
      <c r="C104" s="26" t="s">
        <v>180</v>
      </c>
      <c r="D104" s="25" t="s">
        <v>181</v>
      </c>
      <c r="E104" s="47"/>
      <c r="F104" s="109">
        <f t="shared" si="48"/>
        <v>6</v>
      </c>
      <c r="G104" s="119">
        <v>63.21</v>
      </c>
      <c r="H104" s="100">
        <v>4</v>
      </c>
      <c r="I104" s="100">
        <v>0</v>
      </c>
      <c r="J104" s="101">
        <f t="shared" si="42"/>
        <v>40.79</v>
      </c>
      <c r="K104" s="139">
        <f t="shared" si="43"/>
        <v>6</v>
      </c>
      <c r="L104" s="99"/>
      <c r="M104" s="100"/>
      <c r="N104" s="100"/>
      <c r="O104" s="101">
        <f t="shared" si="49"/>
        <v>100</v>
      </c>
      <c r="P104" s="139">
        <f t="shared" si="44"/>
        <v>0</v>
      </c>
      <c r="Q104" s="99"/>
      <c r="R104" s="100"/>
      <c r="S104" s="100"/>
      <c r="T104" s="101">
        <f t="shared" si="50"/>
        <v>100</v>
      </c>
      <c r="U104" s="139">
        <f t="shared" si="45"/>
        <v>0</v>
      </c>
      <c r="V104" s="99"/>
      <c r="W104" s="100"/>
      <c r="X104" s="100"/>
      <c r="Y104" s="101">
        <f t="shared" si="46"/>
        <v>100</v>
      </c>
      <c r="Z104" s="139">
        <f t="shared" si="47"/>
        <v>0</v>
      </c>
    </row>
    <row r="105" spans="1:26" x14ac:dyDescent="0.25">
      <c r="A105" s="25" t="s">
        <v>182</v>
      </c>
      <c r="B105" s="25" t="s">
        <v>183</v>
      </c>
      <c r="C105" s="26" t="s">
        <v>140</v>
      </c>
      <c r="D105" s="25" t="s">
        <v>184</v>
      </c>
      <c r="E105" s="47"/>
      <c r="F105" s="109">
        <f t="shared" si="48"/>
        <v>0</v>
      </c>
      <c r="G105" s="119"/>
      <c r="H105" s="100"/>
      <c r="I105" s="100"/>
      <c r="J105" s="101">
        <f t="shared" si="42"/>
        <v>100</v>
      </c>
      <c r="K105" s="139">
        <f t="shared" si="43"/>
        <v>0</v>
      </c>
      <c r="L105" s="99"/>
      <c r="M105" s="100"/>
      <c r="N105" s="100"/>
      <c r="O105" s="101">
        <f t="shared" si="49"/>
        <v>100</v>
      </c>
      <c r="P105" s="139">
        <f t="shared" si="44"/>
        <v>0</v>
      </c>
      <c r="Q105" s="99"/>
      <c r="R105" s="100"/>
      <c r="S105" s="100"/>
      <c r="T105" s="101">
        <f t="shared" si="50"/>
        <v>100</v>
      </c>
      <c r="U105" s="139">
        <f t="shared" si="45"/>
        <v>0</v>
      </c>
      <c r="V105" s="99"/>
      <c r="W105" s="100"/>
      <c r="X105" s="100"/>
      <c r="Y105" s="101">
        <f t="shared" si="46"/>
        <v>100</v>
      </c>
      <c r="Z105" s="139">
        <f t="shared" si="47"/>
        <v>0</v>
      </c>
    </row>
    <row r="106" spans="1:26" x14ac:dyDescent="0.25">
      <c r="A106" s="25" t="s">
        <v>185</v>
      </c>
      <c r="B106" s="25" t="s">
        <v>186</v>
      </c>
      <c r="C106" s="26" t="s">
        <v>126</v>
      </c>
      <c r="D106" s="25" t="s">
        <v>187</v>
      </c>
      <c r="E106" s="47"/>
      <c r="F106" s="109">
        <f t="shared" si="48"/>
        <v>20</v>
      </c>
      <c r="G106" s="119">
        <v>72.14</v>
      </c>
      <c r="H106" s="100">
        <v>0</v>
      </c>
      <c r="I106" s="100">
        <v>0</v>
      </c>
      <c r="J106" s="101">
        <f t="shared" si="42"/>
        <v>27.86</v>
      </c>
      <c r="K106" s="139">
        <f t="shared" si="43"/>
        <v>20</v>
      </c>
      <c r="L106" s="99"/>
      <c r="M106" s="100"/>
      <c r="N106" s="100"/>
      <c r="O106" s="101">
        <f t="shared" si="49"/>
        <v>100</v>
      </c>
      <c r="P106" s="139">
        <f t="shared" si="44"/>
        <v>0</v>
      </c>
      <c r="Q106" s="99"/>
      <c r="R106" s="100"/>
      <c r="S106" s="100"/>
      <c r="T106" s="101">
        <f t="shared" si="50"/>
        <v>100</v>
      </c>
      <c r="U106" s="139">
        <f t="shared" si="45"/>
        <v>0</v>
      </c>
      <c r="V106" s="99"/>
      <c r="W106" s="100"/>
      <c r="X106" s="100"/>
      <c r="Y106" s="101">
        <f t="shared" si="46"/>
        <v>100</v>
      </c>
      <c r="Z106" s="139">
        <f t="shared" si="47"/>
        <v>0</v>
      </c>
    </row>
    <row r="107" spans="1:26" x14ac:dyDescent="0.25">
      <c r="A107" s="25" t="s">
        <v>188</v>
      </c>
      <c r="B107" s="25" t="s">
        <v>189</v>
      </c>
      <c r="C107" s="26" t="s">
        <v>190</v>
      </c>
      <c r="D107" s="25" t="s">
        <v>191</v>
      </c>
      <c r="E107" s="47"/>
      <c r="F107" s="109">
        <f t="shared" si="48"/>
        <v>0</v>
      </c>
      <c r="G107" s="119"/>
      <c r="H107" s="100"/>
      <c r="I107" s="100"/>
      <c r="J107" s="101">
        <f t="shared" si="42"/>
        <v>100</v>
      </c>
      <c r="K107" s="139">
        <f t="shared" si="43"/>
        <v>0</v>
      </c>
      <c r="L107" s="99"/>
      <c r="M107" s="100"/>
      <c r="N107" s="100"/>
      <c r="O107" s="101">
        <f t="shared" si="49"/>
        <v>100</v>
      </c>
      <c r="P107" s="139">
        <f t="shared" si="44"/>
        <v>0</v>
      </c>
      <c r="Q107" s="99"/>
      <c r="R107" s="100"/>
      <c r="S107" s="100"/>
      <c r="T107" s="101">
        <f t="shared" si="50"/>
        <v>100</v>
      </c>
      <c r="U107" s="139">
        <f t="shared" si="45"/>
        <v>0</v>
      </c>
      <c r="V107" s="99"/>
      <c r="W107" s="100"/>
      <c r="X107" s="100"/>
      <c r="Y107" s="101">
        <f t="shared" si="46"/>
        <v>100</v>
      </c>
      <c r="Z107" s="139">
        <f t="shared" si="47"/>
        <v>0</v>
      </c>
    </row>
    <row r="108" spans="1:26" x14ac:dyDescent="0.25">
      <c r="A108" s="25" t="s">
        <v>188</v>
      </c>
      <c r="B108" s="25" t="s">
        <v>189</v>
      </c>
      <c r="C108" s="26" t="s">
        <v>190</v>
      </c>
      <c r="D108" s="25" t="s">
        <v>192</v>
      </c>
      <c r="E108" s="47"/>
      <c r="F108" s="109">
        <f t="shared" si="48"/>
        <v>0</v>
      </c>
      <c r="G108" s="119"/>
      <c r="H108" s="100"/>
      <c r="I108" s="100"/>
      <c r="J108" s="101">
        <f t="shared" si="42"/>
        <v>100</v>
      </c>
      <c r="K108" s="139">
        <f t="shared" si="43"/>
        <v>0</v>
      </c>
      <c r="L108" s="99"/>
      <c r="M108" s="100"/>
      <c r="N108" s="100"/>
      <c r="O108" s="101">
        <f t="shared" si="49"/>
        <v>100</v>
      </c>
      <c r="P108" s="139">
        <f t="shared" si="44"/>
        <v>0</v>
      </c>
      <c r="Q108" s="99"/>
      <c r="R108" s="100"/>
      <c r="S108" s="100"/>
      <c r="T108" s="101">
        <f t="shared" si="50"/>
        <v>100</v>
      </c>
      <c r="U108" s="139">
        <f t="shared" si="45"/>
        <v>0</v>
      </c>
      <c r="V108" s="99"/>
      <c r="W108" s="100"/>
      <c r="X108" s="100"/>
      <c r="Y108" s="101">
        <f t="shared" si="46"/>
        <v>100</v>
      </c>
      <c r="Z108" s="139">
        <f t="shared" si="47"/>
        <v>0</v>
      </c>
    </row>
    <row r="109" spans="1:26" x14ac:dyDescent="0.25">
      <c r="A109" s="25" t="s">
        <v>109</v>
      </c>
      <c r="B109" s="25" t="s">
        <v>110</v>
      </c>
      <c r="C109" s="26" t="s">
        <v>140</v>
      </c>
      <c r="D109" s="25" t="s">
        <v>112</v>
      </c>
      <c r="E109" s="47"/>
      <c r="F109" s="109">
        <f t="shared" si="48"/>
        <v>11</v>
      </c>
      <c r="G109" s="119">
        <v>68.040000000000006</v>
      </c>
      <c r="H109" s="100">
        <v>4</v>
      </c>
      <c r="I109" s="100">
        <v>0</v>
      </c>
      <c r="J109" s="101">
        <f t="shared" si="42"/>
        <v>35.959999999999994</v>
      </c>
      <c r="K109" s="139">
        <f t="shared" si="43"/>
        <v>11</v>
      </c>
      <c r="L109" s="99"/>
      <c r="M109" s="100"/>
      <c r="N109" s="100"/>
      <c r="O109" s="101">
        <f t="shared" si="49"/>
        <v>100</v>
      </c>
      <c r="P109" s="139">
        <f t="shared" si="44"/>
        <v>0</v>
      </c>
      <c r="Q109" s="104"/>
      <c r="R109" s="105"/>
      <c r="S109" s="105"/>
      <c r="T109" s="101">
        <f t="shared" si="50"/>
        <v>100</v>
      </c>
      <c r="U109" s="139">
        <f t="shared" si="45"/>
        <v>0</v>
      </c>
      <c r="V109" s="104"/>
      <c r="W109" s="105"/>
      <c r="X109" s="105"/>
      <c r="Y109" s="101">
        <f t="shared" si="46"/>
        <v>100</v>
      </c>
      <c r="Z109" s="139">
        <f t="shared" si="47"/>
        <v>0</v>
      </c>
    </row>
    <row r="110" spans="1:26" x14ac:dyDescent="0.25">
      <c r="A110" s="25" t="s">
        <v>109</v>
      </c>
      <c r="B110" s="25" t="s">
        <v>110</v>
      </c>
      <c r="C110" s="26" t="s">
        <v>140</v>
      </c>
      <c r="D110" s="25" t="s">
        <v>193</v>
      </c>
      <c r="E110" s="47"/>
      <c r="F110" s="109">
        <f t="shared" si="48"/>
        <v>0</v>
      </c>
      <c r="G110" s="119"/>
      <c r="H110" s="100"/>
      <c r="I110" s="100"/>
      <c r="J110" s="101">
        <f t="shared" si="42"/>
        <v>100</v>
      </c>
      <c r="K110" s="139">
        <f t="shared" si="43"/>
        <v>0</v>
      </c>
      <c r="L110" s="99"/>
      <c r="M110" s="100"/>
      <c r="N110" s="100"/>
      <c r="O110" s="101">
        <f t="shared" si="49"/>
        <v>100</v>
      </c>
      <c r="P110" s="139">
        <f t="shared" si="44"/>
        <v>0</v>
      </c>
      <c r="Q110" s="99"/>
      <c r="R110" s="100"/>
      <c r="S110" s="100"/>
      <c r="T110" s="101">
        <f t="shared" si="50"/>
        <v>100</v>
      </c>
      <c r="U110" s="139">
        <f t="shared" si="45"/>
        <v>0</v>
      </c>
      <c r="V110" s="99"/>
      <c r="W110" s="100"/>
      <c r="X110" s="100"/>
      <c r="Y110" s="101">
        <f t="shared" si="46"/>
        <v>100</v>
      </c>
      <c r="Z110" s="139">
        <f t="shared" si="47"/>
        <v>0</v>
      </c>
    </row>
    <row r="111" spans="1:26" x14ac:dyDescent="0.25">
      <c r="A111" s="25" t="s">
        <v>194</v>
      </c>
      <c r="B111" s="25" t="s">
        <v>195</v>
      </c>
      <c r="C111" s="26" t="s">
        <v>196</v>
      </c>
      <c r="D111" s="25" t="s">
        <v>197</v>
      </c>
      <c r="E111" s="47"/>
      <c r="F111" s="109">
        <f t="shared" si="48"/>
        <v>0</v>
      </c>
      <c r="G111" s="119">
        <v>54.82</v>
      </c>
      <c r="H111" s="100">
        <v>0</v>
      </c>
      <c r="I111" s="100">
        <v>0</v>
      </c>
      <c r="J111" s="101">
        <f t="shared" si="42"/>
        <v>45.18</v>
      </c>
      <c r="K111" s="139">
        <f t="shared" si="43"/>
        <v>0</v>
      </c>
      <c r="L111" s="99"/>
      <c r="M111" s="100"/>
      <c r="N111" s="100"/>
      <c r="O111" s="101">
        <f t="shared" si="49"/>
        <v>100</v>
      </c>
      <c r="P111" s="139">
        <f t="shared" si="44"/>
        <v>0</v>
      </c>
      <c r="Q111" s="99"/>
      <c r="R111" s="100"/>
      <c r="S111" s="100"/>
      <c r="T111" s="101">
        <f t="shared" si="50"/>
        <v>100</v>
      </c>
      <c r="U111" s="139">
        <f t="shared" si="45"/>
        <v>0</v>
      </c>
      <c r="V111" s="99"/>
      <c r="W111" s="100"/>
      <c r="X111" s="100"/>
      <c r="Y111" s="101">
        <f t="shared" si="46"/>
        <v>100</v>
      </c>
      <c r="Z111" s="139">
        <f t="shared" si="47"/>
        <v>0</v>
      </c>
    </row>
    <row r="112" spans="1:26" x14ac:dyDescent="0.25">
      <c r="A112" s="25" t="s">
        <v>199</v>
      </c>
      <c r="B112" s="25" t="s">
        <v>200</v>
      </c>
      <c r="C112" s="26" t="s">
        <v>136</v>
      </c>
      <c r="D112" s="25" t="s">
        <v>201</v>
      </c>
      <c r="E112" s="47"/>
      <c r="F112" s="109">
        <f t="shared" si="48"/>
        <v>0</v>
      </c>
      <c r="G112" s="119">
        <v>62.68</v>
      </c>
      <c r="H112" s="100" t="s">
        <v>355</v>
      </c>
      <c r="I112" s="100"/>
      <c r="J112" s="101">
        <v>100</v>
      </c>
      <c r="K112" s="139">
        <v>0</v>
      </c>
      <c r="L112" s="99"/>
      <c r="M112" s="100"/>
      <c r="N112" s="100"/>
      <c r="O112" s="101">
        <f t="shared" si="49"/>
        <v>100</v>
      </c>
      <c r="P112" s="139">
        <f t="shared" si="44"/>
        <v>0</v>
      </c>
      <c r="Q112" s="99"/>
      <c r="R112" s="100"/>
      <c r="S112" s="100"/>
      <c r="T112" s="101">
        <f t="shared" si="50"/>
        <v>100</v>
      </c>
      <c r="U112" s="139">
        <f t="shared" si="45"/>
        <v>0</v>
      </c>
      <c r="V112" s="99"/>
      <c r="W112" s="100"/>
      <c r="X112" s="100"/>
      <c r="Y112" s="101">
        <f t="shared" si="46"/>
        <v>100</v>
      </c>
      <c r="Z112" s="139">
        <f t="shared" si="47"/>
        <v>0</v>
      </c>
    </row>
    <row r="113" spans="1:26" x14ac:dyDescent="0.25">
      <c r="A113" s="25" t="s">
        <v>205</v>
      </c>
      <c r="B113" s="25" t="s">
        <v>206</v>
      </c>
      <c r="C113" s="26" t="s">
        <v>207</v>
      </c>
      <c r="D113" s="25" t="s">
        <v>208</v>
      </c>
      <c r="E113" s="47"/>
      <c r="F113" s="109">
        <f t="shared" si="48"/>
        <v>0</v>
      </c>
      <c r="G113" s="119"/>
      <c r="H113" s="100"/>
      <c r="I113" s="100"/>
      <c r="J113" s="101">
        <f t="shared" si="42"/>
        <v>100</v>
      </c>
      <c r="K113" s="139">
        <f>IF(OR(G113&lt;60,H113+I113&gt;9),0,21-_xlfn.RANK.EQ(J113,$J$99:$J$140,1))</f>
        <v>0</v>
      </c>
      <c r="L113" s="99"/>
      <c r="M113" s="100"/>
      <c r="N113" s="100"/>
      <c r="O113" s="101">
        <f t="shared" si="49"/>
        <v>100</v>
      </c>
      <c r="P113" s="139">
        <f t="shared" si="44"/>
        <v>0</v>
      </c>
      <c r="Q113" s="99"/>
      <c r="R113" s="100"/>
      <c r="S113" s="100"/>
      <c r="T113" s="101">
        <f t="shared" si="50"/>
        <v>100</v>
      </c>
      <c r="U113" s="139">
        <f t="shared" si="45"/>
        <v>0</v>
      </c>
      <c r="V113" s="99"/>
      <c r="W113" s="100"/>
      <c r="X113" s="100"/>
      <c r="Y113" s="101">
        <f t="shared" si="46"/>
        <v>100</v>
      </c>
      <c r="Z113" s="139">
        <f t="shared" si="47"/>
        <v>0</v>
      </c>
    </row>
    <row r="114" spans="1:26" x14ac:dyDescent="0.25">
      <c r="A114" s="25" t="s">
        <v>209</v>
      </c>
      <c r="B114" s="25" t="s">
        <v>139</v>
      </c>
      <c r="C114" s="26" t="s">
        <v>210</v>
      </c>
      <c r="D114" s="25" t="s">
        <v>211</v>
      </c>
      <c r="E114" s="47"/>
      <c r="F114" s="109">
        <f t="shared" si="48"/>
        <v>0</v>
      </c>
      <c r="G114" s="119">
        <v>61.25</v>
      </c>
      <c r="H114" s="100">
        <v>12</v>
      </c>
      <c r="I114" s="100">
        <v>0</v>
      </c>
      <c r="J114" s="101">
        <f t="shared" si="42"/>
        <v>50.75</v>
      </c>
      <c r="K114" s="139">
        <f>IF(OR(G114&lt;60,H114+I114&gt;9),0,21-_xlfn.RANK.EQ(J114,$J$99:$J$140,1))</f>
        <v>0</v>
      </c>
      <c r="L114" s="99"/>
      <c r="M114" s="100"/>
      <c r="N114" s="100"/>
      <c r="O114" s="101">
        <f t="shared" si="49"/>
        <v>100</v>
      </c>
      <c r="P114" s="139">
        <f t="shared" si="44"/>
        <v>0</v>
      </c>
      <c r="Q114" s="99"/>
      <c r="R114" s="100"/>
      <c r="S114" s="100"/>
      <c r="T114" s="101">
        <f t="shared" si="50"/>
        <v>100</v>
      </c>
      <c r="U114" s="139">
        <f t="shared" si="45"/>
        <v>0</v>
      </c>
      <c r="V114" s="99"/>
      <c r="W114" s="100"/>
      <c r="X114" s="100"/>
      <c r="Y114" s="101">
        <f t="shared" si="46"/>
        <v>100</v>
      </c>
      <c r="Z114" s="139">
        <f t="shared" si="47"/>
        <v>0</v>
      </c>
    </row>
    <row r="115" spans="1:26" x14ac:dyDescent="0.25">
      <c r="A115" s="25" t="s">
        <v>212</v>
      </c>
      <c r="B115" s="25" t="s">
        <v>213</v>
      </c>
      <c r="C115" s="26" t="s">
        <v>214</v>
      </c>
      <c r="D115" s="25" t="s">
        <v>361</v>
      </c>
      <c r="E115" s="47"/>
      <c r="F115" s="109">
        <f t="shared" si="48"/>
        <v>9</v>
      </c>
      <c r="G115" s="119">
        <v>63.39</v>
      </c>
      <c r="H115" s="100">
        <v>0</v>
      </c>
      <c r="I115" s="100">
        <v>0</v>
      </c>
      <c r="J115" s="101">
        <f t="shared" si="42"/>
        <v>36.61</v>
      </c>
      <c r="K115" s="139">
        <f>IF(OR(G115&lt;60,H115+I115&gt;9),0,21-_xlfn.RANK.EQ(J115,$J$99:$J$140,1))</f>
        <v>9</v>
      </c>
      <c r="L115" s="99"/>
      <c r="M115" s="100"/>
      <c r="N115" s="100"/>
      <c r="O115" s="101">
        <f t="shared" si="49"/>
        <v>100</v>
      </c>
      <c r="P115" s="139">
        <f t="shared" si="44"/>
        <v>0</v>
      </c>
      <c r="Q115" s="99"/>
      <c r="R115" s="100"/>
      <c r="S115" s="100"/>
      <c r="T115" s="101">
        <f t="shared" si="50"/>
        <v>100</v>
      </c>
      <c r="U115" s="139">
        <f t="shared" si="45"/>
        <v>0</v>
      </c>
      <c r="V115" s="99"/>
      <c r="W115" s="100"/>
      <c r="X115" s="100"/>
      <c r="Y115" s="101">
        <f t="shared" si="46"/>
        <v>100</v>
      </c>
      <c r="Z115" s="139">
        <f t="shared" si="47"/>
        <v>0</v>
      </c>
    </row>
    <row r="116" spans="1:26" x14ac:dyDescent="0.25">
      <c r="A116" s="25" t="s">
        <v>236</v>
      </c>
      <c r="B116" s="25" t="s">
        <v>113</v>
      </c>
      <c r="C116" s="26" t="s">
        <v>220</v>
      </c>
      <c r="D116" s="25" t="s">
        <v>114</v>
      </c>
      <c r="E116" s="47"/>
      <c r="F116" s="109">
        <f t="shared" si="48"/>
        <v>16</v>
      </c>
      <c r="G116" s="119">
        <v>68.209999999999994</v>
      </c>
      <c r="H116" s="100">
        <v>0</v>
      </c>
      <c r="I116" s="100">
        <v>0</v>
      </c>
      <c r="J116" s="101">
        <f t="shared" si="42"/>
        <v>31.790000000000006</v>
      </c>
      <c r="K116" s="139">
        <f>IF(OR(G116&lt;60,H116+I116&gt;9),0,21-_xlfn.RANK.EQ(J116,$J$99:$J$140,1))</f>
        <v>16</v>
      </c>
      <c r="L116" s="99"/>
      <c r="M116" s="100"/>
      <c r="N116" s="100"/>
      <c r="O116" s="101">
        <f t="shared" si="49"/>
        <v>100</v>
      </c>
      <c r="P116" s="139">
        <f t="shared" si="44"/>
        <v>0</v>
      </c>
      <c r="Q116" s="99"/>
      <c r="R116" s="100"/>
      <c r="S116" s="100"/>
      <c r="T116" s="101">
        <f t="shared" si="50"/>
        <v>100</v>
      </c>
      <c r="U116" s="139">
        <f t="shared" si="45"/>
        <v>0</v>
      </c>
      <c r="V116" s="99"/>
      <c r="W116" s="100"/>
      <c r="X116" s="100"/>
      <c r="Y116" s="101">
        <f t="shared" si="46"/>
        <v>100</v>
      </c>
      <c r="Z116" s="139">
        <f t="shared" si="47"/>
        <v>0</v>
      </c>
    </row>
    <row r="117" spans="1:26" x14ac:dyDescent="0.25">
      <c r="A117" s="25" t="s">
        <v>236</v>
      </c>
      <c r="B117" s="25" t="s">
        <v>113</v>
      </c>
      <c r="C117" s="26" t="s">
        <v>220</v>
      </c>
      <c r="D117" s="25" t="s">
        <v>237</v>
      </c>
      <c r="E117" s="47"/>
      <c r="F117" s="109">
        <f t="shared" si="48"/>
        <v>0</v>
      </c>
      <c r="G117" s="119">
        <v>68.930000000000007</v>
      </c>
      <c r="H117" s="100" t="s">
        <v>355</v>
      </c>
      <c r="I117" s="100"/>
      <c r="J117" s="101" t="str">
        <f>H117</f>
        <v>withdrawn</v>
      </c>
      <c r="K117" s="139">
        <v>0</v>
      </c>
      <c r="L117" s="99"/>
      <c r="M117" s="100"/>
      <c r="N117" s="100"/>
      <c r="O117" s="101">
        <f t="shared" si="49"/>
        <v>100</v>
      </c>
      <c r="P117" s="139">
        <f t="shared" si="44"/>
        <v>0</v>
      </c>
      <c r="Q117" s="99"/>
      <c r="R117" s="100"/>
      <c r="S117" s="100"/>
      <c r="T117" s="101">
        <f t="shared" si="50"/>
        <v>100</v>
      </c>
      <c r="U117" s="139">
        <f t="shared" si="45"/>
        <v>0</v>
      </c>
      <c r="V117" s="99"/>
      <c r="W117" s="100"/>
      <c r="X117" s="100"/>
      <c r="Y117" s="101">
        <f t="shared" si="46"/>
        <v>100</v>
      </c>
      <c r="Z117" s="139">
        <f t="shared" si="47"/>
        <v>0</v>
      </c>
    </row>
    <row r="118" spans="1:26" x14ac:dyDescent="0.25">
      <c r="A118" s="25" t="s">
        <v>238</v>
      </c>
      <c r="B118" s="25" t="s">
        <v>240</v>
      </c>
      <c r="C118" s="26" t="s">
        <v>239</v>
      </c>
      <c r="D118" s="25" t="s">
        <v>241</v>
      </c>
      <c r="E118" s="47"/>
      <c r="F118" s="109">
        <f t="shared" si="48"/>
        <v>0</v>
      </c>
      <c r="G118" s="119"/>
      <c r="H118" s="100"/>
      <c r="I118" s="100"/>
      <c r="J118" s="101">
        <f t="shared" si="42"/>
        <v>100</v>
      </c>
      <c r="K118" s="139">
        <f>IF(OR(G118&lt;60,H118+I118&gt;9),0,21-_xlfn.RANK.EQ(J118,$J$99:$J$140,1))</f>
        <v>0</v>
      </c>
      <c r="L118" s="99"/>
      <c r="M118" s="100"/>
      <c r="N118" s="100"/>
      <c r="O118" s="101">
        <f t="shared" si="49"/>
        <v>100</v>
      </c>
      <c r="P118" s="139">
        <f t="shared" si="44"/>
        <v>0</v>
      </c>
      <c r="Q118" s="99"/>
      <c r="R118" s="100"/>
      <c r="S118" s="100"/>
      <c r="T118" s="101">
        <f t="shared" si="50"/>
        <v>100</v>
      </c>
      <c r="U118" s="139">
        <f t="shared" si="45"/>
        <v>0</v>
      </c>
      <c r="V118" s="99"/>
      <c r="W118" s="100"/>
      <c r="X118" s="100"/>
      <c r="Y118" s="101">
        <f t="shared" si="46"/>
        <v>100</v>
      </c>
      <c r="Z118" s="139">
        <f t="shared" si="47"/>
        <v>0</v>
      </c>
    </row>
    <row r="119" spans="1:26" x14ac:dyDescent="0.25">
      <c r="A119" s="25" t="s">
        <v>250</v>
      </c>
      <c r="B119" s="25" t="s">
        <v>251</v>
      </c>
      <c r="C119" s="26" t="s">
        <v>252</v>
      </c>
      <c r="D119" s="25" t="s">
        <v>253</v>
      </c>
      <c r="E119" s="47"/>
      <c r="F119" s="109">
        <f t="shared" si="48"/>
        <v>3</v>
      </c>
      <c r="G119" s="119">
        <v>62.5</v>
      </c>
      <c r="H119" s="100">
        <v>8</v>
      </c>
      <c r="I119" s="100">
        <v>0</v>
      </c>
      <c r="J119" s="101">
        <f t="shared" si="42"/>
        <v>45.5</v>
      </c>
      <c r="K119" s="139">
        <v>3</v>
      </c>
      <c r="L119" s="99"/>
      <c r="M119" s="100"/>
      <c r="N119" s="100"/>
      <c r="O119" s="101">
        <f t="shared" si="49"/>
        <v>100</v>
      </c>
      <c r="P119" s="139">
        <f t="shared" si="44"/>
        <v>0</v>
      </c>
      <c r="Q119" s="99"/>
      <c r="R119" s="100"/>
      <c r="S119" s="100"/>
      <c r="T119" s="101">
        <f t="shared" si="50"/>
        <v>100</v>
      </c>
      <c r="U119" s="139">
        <f t="shared" si="45"/>
        <v>0</v>
      </c>
      <c r="V119" s="99"/>
      <c r="W119" s="100"/>
      <c r="X119" s="100"/>
      <c r="Y119" s="101">
        <f t="shared" si="46"/>
        <v>100</v>
      </c>
      <c r="Z119" s="139">
        <f t="shared" si="47"/>
        <v>0</v>
      </c>
    </row>
    <row r="120" spans="1:26" x14ac:dyDescent="0.25">
      <c r="A120" s="25" t="s">
        <v>205</v>
      </c>
      <c r="B120" s="25" t="s">
        <v>206</v>
      </c>
      <c r="C120" s="26" t="s">
        <v>207</v>
      </c>
      <c r="D120" s="25" t="s">
        <v>254</v>
      </c>
      <c r="E120" s="47"/>
      <c r="F120" s="109">
        <f t="shared" si="48"/>
        <v>0</v>
      </c>
      <c r="G120" s="119"/>
      <c r="H120" s="100"/>
      <c r="I120" s="100"/>
      <c r="J120" s="101">
        <f t="shared" si="42"/>
        <v>100</v>
      </c>
      <c r="K120" s="139">
        <f t="shared" ref="K120:K138" si="51">IF(OR(G120&lt;60,H120+I120&gt;9),0,21-_xlfn.RANK.EQ(J120,$J$99:$J$140,1))</f>
        <v>0</v>
      </c>
      <c r="L120" s="99"/>
      <c r="M120" s="100"/>
      <c r="N120" s="100"/>
      <c r="O120" s="101">
        <f t="shared" si="49"/>
        <v>100</v>
      </c>
      <c r="P120" s="139">
        <f t="shared" si="44"/>
        <v>0</v>
      </c>
      <c r="Q120" s="99"/>
      <c r="R120" s="100"/>
      <c r="S120" s="100"/>
      <c r="T120" s="101">
        <f t="shared" si="50"/>
        <v>100</v>
      </c>
      <c r="U120" s="139">
        <f t="shared" si="45"/>
        <v>0</v>
      </c>
      <c r="V120" s="99"/>
      <c r="W120" s="100"/>
      <c r="X120" s="100"/>
      <c r="Y120" s="101">
        <f t="shared" si="46"/>
        <v>100</v>
      </c>
      <c r="Z120" s="139">
        <f t="shared" si="47"/>
        <v>0</v>
      </c>
    </row>
    <row r="121" spans="1:26" x14ac:dyDescent="0.25">
      <c r="A121" s="25" t="s">
        <v>269</v>
      </c>
      <c r="B121" s="25" t="s">
        <v>115</v>
      </c>
      <c r="C121" s="26" t="s">
        <v>270</v>
      </c>
      <c r="D121" s="25" t="s">
        <v>116</v>
      </c>
      <c r="E121" s="47"/>
      <c r="F121" s="109">
        <f t="shared" si="48"/>
        <v>0</v>
      </c>
      <c r="G121" s="119"/>
      <c r="H121" s="100"/>
      <c r="I121" s="100"/>
      <c r="J121" s="101">
        <f t="shared" si="42"/>
        <v>100</v>
      </c>
      <c r="K121" s="139">
        <f t="shared" si="51"/>
        <v>0</v>
      </c>
      <c r="L121" s="99"/>
      <c r="M121" s="100"/>
      <c r="N121" s="100"/>
      <c r="O121" s="101">
        <f t="shared" si="49"/>
        <v>100</v>
      </c>
      <c r="P121" s="139">
        <f t="shared" si="44"/>
        <v>0</v>
      </c>
      <c r="Q121" s="99"/>
      <c r="R121" s="100"/>
      <c r="S121" s="100"/>
      <c r="T121" s="101">
        <f t="shared" si="50"/>
        <v>100</v>
      </c>
      <c r="U121" s="139">
        <f t="shared" si="45"/>
        <v>0</v>
      </c>
      <c r="V121" s="99"/>
      <c r="W121" s="100"/>
      <c r="X121" s="100"/>
      <c r="Y121" s="101">
        <f t="shared" si="46"/>
        <v>100</v>
      </c>
      <c r="Z121" s="139">
        <f t="shared" si="47"/>
        <v>0</v>
      </c>
    </row>
    <row r="122" spans="1:26" x14ac:dyDescent="0.25">
      <c r="A122" s="25" t="s">
        <v>310</v>
      </c>
      <c r="B122" s="25" t="s">
        <v>311</v>
      </c>
      <c r="C122" s="26" t="s">
        <v>126</v>
      </c>
      <c r="D122" s="25" t="s">
        <v>312</v>
      </c>
      <c r="E122" s="47"/>
      <c r="F122" s="109">
        <f t="shared" si="48"/>
        <v>7</v>
      </c>
      <c r="G122" s="119">
        <v>61.43</v>
      </c>
      <c r="H122" s="100">
        <v>0</v>
      </c>
      <c r="I122" s="100">
        <v>0</v>
      </c>
      <c r="J122" s="101">
        <f t="shared" si="42"/>
        <v>38.57</v>
      </c>
      <c r="K122" s="139">
        <f t="shared" si="51"/>
        <v>7</v>
      </c>
      <c r="L122" s="99"/>
      <c r="M122" s="100"/>
      <c r="N122" s="100"/>
      <c r="O122" s="101">
        <f t="shared" si="49"/>
        <v>100</v>
      </c>
      <c r="P122" s="139">
        <f t="shared" si="44"/>
        <v>0</v>
      </c>
      <c r="Q122" s="99"/>
      <c r="R122" s="100"/>
      <c r="S122" s="100"/>
      <c r="T122" s="101">
        <f t="shared" si="50"/>
        <v>100</v>
      </c>
      <c r="U122" s="139">
        <f t="shared" si="45"/>
        <v>0</v>
      </c>
      <c r="V122" s="99"/>
      <c r="W122" s="100"/>
      <c r="X122" s="100"/>
      <c r="Y122" s="101">
        <f t="shared" si="46"/>
        <v>100</v>
      </c>
      <c r="Z122" s="139">
        <f t="shared" si="47"/>
        <v>0</v>
      </c>
    </row>
    <row r="123" spans="1:26" x14ac:dyDescent="0.25">
      <c r="A123" s="25" t="s">
        <v>313</v>
      </c>
      <c r="B123" s="25" t="s">
        <v>314</v>
      </c>
      <c r="C123" s="26" t="s">
        <v>315</v>
      </c>
      <c r="D123" s="25" t="s">
        <v>316</v>
      </c>
      <c r="E123" s="47"/>
      <c r="F123" s="109">
        <f t="shared" si="48"/>
        <v>0</v>
      </c>
      <c r="G123" s="119">
        <v>58.93</v>
      </c>
      <c r="H123" s="100">
        <v>0</v>
      </c>
      <c r="I123" s="100">
        <v>0</v>
      </c>
      <c r="J123" s="101">
        <f t="shared" si="42"/>
        <v>41.07</v>
      </c>
      <c r="K123" s="139">
        <f t="shared" si="51"/>
        <v>0</v>
      </c>
      <c r="L123" s="99"/>
      <c r="M123" s="100"/>
      <c r="N123" s="100"/>
      <c r="O123" s="101">
        <f t="shared" si="49"/>
        <v>100</v>
      </c>
      <c r="P123" s="139">
        <f t="shared" si="44"/>
        <v>0</v>
      </c>
      <c r="Q123" s="99"/>
      <c r="R123" s="100"/>
      <c r="S123" s="100"/>
      <c r="T123" s="101">
        <f t="shared" si="50"/>
        <v>100</v>
      </c>
      <c r="U123" s="139">
        <f t="shared" si="45"/>
        <v>0</v>
      </c>
      <c r="V123" s="99"/>
      <c r="W123" s="100"/>
      <c r="X123" s="100"/>
      <c r="Y123" s="101">
        <f t="shared" si="46"/>
        <v>100</v>
      </c>
      <c r="Z123" s="139">
        <f t="shared" si="47"/>
        <v>0</v>
      </c>
    </row>
    <row r="124" spans="1:26" x14ac:dyDescent="0.25">
      <c r="A124" s="25" t="s">
        <v>313</v>
      </c>
      <c r="B124" s="25" t="s">
        <v>314</v>
      </c>
      <c r="C124" s="26" t="s">
        <v>315</v>
      </c>
      <c r="D124" s="25" t="s">
        <v>317</v>
      </c>
      <c r="E124" s="47"/>
      <c r="F124" s="109">
        <f t="shared" si="48"/>
        <v>14</v>
      </c>
      <c r="G124" s="119">
        <v>65</v>
      </c>
      <c r="H124" s="100">
        <v>0</v>
      </c>
      <c r="I124" s="100">
        <v>0</v>
      </c>
      <c r="J124" s="101">
        <f t="shared" si="42"/>
        <v>35</v>
      </c>
      <c r="K124" s="139">
        <f t="shared" si="51"/>
        <v>14</v>
      </c>
      <c r="L124" s="99"/>
      <c r="M124" s="100"/>
      <c r="N124" s="100"/>
      <c r="O124" s="101">
        <f t="shared" si="49"/>
        <v>100</v>
      </c>
      <c r="P124" s="139">
        <f t="shared" si="44"/>
        <v>0</v>
      </c>
      <c r="Q124" s="99"/>
      <c r="R124" s="99"/>
      <c r="S124" s="99"/>
      <c r="T124" s="101">
        <f t="shared" si="50"/>
        <v>100</v>
      </c>
      <c r="U124" s="139">
        <f t="shared" si="45"/>
        <v>0</v>
      </c>
      <c r="V124" s="99"/>
      <c r="W124" s="99"/>
      <c r="X124" s="99"/>
      <c r="Y124" s="101">
        <f t="shared" si="46"/>
        <v>100</v>
      </c>
      <c r="Z124" s="139">
        <f t="shared" si="47"/>
        <v>0</v>
      </c>
    </row>
    <row r="125" spans="1:26" x14ac:dyDescent="0.25">
      <c r="A125" s="25" t="s">
        <v>292</v>
      </c>
      <c r="B125" s="25" t="s">
        <v>293</v>
      </c>
      <c r="C125" s="26" t="s">
        <v>252</v>
      </c>
      <c r="D125" s="25" t="s">
        <v>294</v>
      </c>
      <c r="E125" s="47"/>
      <c r="F125" s="109">
        <f t="shared" si="48"/>
        <v>15</v>
      </c>
      <c r="G125" s="119">
        <v>67.680000000000007</v>
      </c>
      <c r="H125" s="100">
        <v>0</v>
      </c>
      <c r="I125" s="100">
        <v>0</v>
      </c>
      <c r="J125" s="101">
        <f t="shared" si="42"/>
        <v>32.319999999999993</v>
      </c>
      <c r="K125" s="139">
        <f t="shared" si="51"/>
        <v>15</v>
      </c>
      <c r="L125" s="99"/>
      <c r="M125" s="100"/>
      <c r="N125" s="100"/>
      <c r="O125" s="101">
        <f t="shared" si="49"/>
        <v>100</v>
      </c>
      <c r="P125" s="139">
        <f t="shared" si="44"/>
        <v>0</v>
      </c>
      <c r="Q125" s="99"/>
      <c r="R125" s="99"/>
      <c r="S125" s="99"/>
      <c r="T125" s="101">
        <f t="shared" si="50"/>
        <v>100</v>
      </c>
      <c r="U125" s="139">
        <f t="shared" si="45"/>
        <v>0</v>
      </c>
      <c r="V125" s="99"/>
      <c r="W125" s="99"/>
      <c r="X125" s="99"/>
      <c r="Y125" s="101">
        <f t="shared" si="46"/>
        <v>100</v>
      </c>
      <c r="Z125" s="139">
        <f t="shared" si="47"/>
        <v>0</v>
      </c>
    </row>
    <row r="126" spans="1:26" x14ac:dyDescent="0.25">
      <c r="A126" s="25" t="s">
        <v>292</v>
      </c>
      <c r="B126" s="25" t="s">
        <v>293</v>
      </c>
      <c r="C126" s="26" t="s">
        <v>252</v>
      </c>
      <c r="D126" s="25" t="s">
        <v>322</v>
      </c>
      <c r="E126" s="47"/>
      <c r="F126" s="109">
        <f t="shared" si="48"/>
        <v>0</v>
      </c>
      <c r="G126" s="119"/>
      <c r="H126" s="100"/>
      <c r="I126" s="100"/>
      <c r="J126" s="101">
        <f t="shared" si="42"/>
        <v>100</v>
      </c>
      <c r="K126" s="139">
        <f t="shared" si="51"/>
        <v>0</v>
      </c>
      <c r="L126" s="99"/>
      <c r="M126" s="100"/>
      <c r="N126" s="100"/>
      <c r="O126" s="101">
        <f t="shared" si="49"/>
        <v>100</v>
      </c>
      <c r="P126" s="139">
        <f t="shared" si="44"/>
        <v>0</v>
      </c>
      <c r="Q126" s="99"/>
      <c r="R126" s="99"/>
      <c r="S126" s="99"/>
      <c r="T126" s="101">
        <f t="shared" si="50"/>
        <v>100</v>
      </c>
      <c r="U126" s="139">
        <f t="shared" si="45"/>
        <v>0</v>
      </c>
      <c r="V126" s="99"/>
      <c r="W126" s="99"/>
      <c r="X126" s="99"/>
      <c r="Y126" s="101">
        <f t="shared" si="46"/>
        <v>100</v>
      </c>
      <c r="Z126" s="139">
        <f t="shared" si="47"/>
        <v>0</v>
      </c>
    </row>
    <row r="127" spans="1:26" x14ac:dyDescent="0.25">
      <c r="A127" s="25" t="s">
        <v>117</v>
      </c>
      <c r="B127" s="25" t="s">
        <v>293</v>
      </c>
      <c r="C127" s="26" t="s">
        <v>252</v>
      </c>
      <c r="D127" s="25" t="s">
        <v>323</v>
      </c>
      <c r="E127" s="47"/>
      <c r="F127" s="109">
        <f t="shared" si="48"/>
        <v>10</v>
      </c>
      <c r="G127" s="119">
        <v>63.93</v>
      </c>
      <c r="H127" s="100">
        <v>0</v>
      </c>
      <c r="I127" s="100">
        <v>0</v>
      </c>
      <c r="J127" s="101">
        <f t="shared" si="42"/>
        <v>36.07</v>
      </c>
      <c r="K127" s="139">
        <f t="shared" si="51"/>
        <v>10</v>
      </c>
      <c r="L127" s="99"/>
      <c r="M127" s="100"/>
      <c r="N127" s="100"/>
      <c r="O127" s="101">
        <f t="shared" si="49"/>
        <v>100</v>
      </c>
      <c r="P127" s="139">
        <f t="shared" si="44"/>
        <v>0</v>
      </c>
      <c r="Q127" s="99"/>
      <c r="R127" s="99"/>
      <c r="S127" s="99"/>
      <c r="T127" s="101">
        <f t="shared" si="50"/>
        <v>100</v>
      </c>
      <c r="U127" s="139">
        <f t="shared" si="45"/>
        <v>0</v>
      </c>
      <c r="V127" s="99"/>
      <c r="W127" s="99"/>
      <c r="X127" s="99"/>
      <c r="Y127" s="101">
        <f t="shared" si="46"/>
        <v>100</v>
      </c>
      <c r="Z127" s="139">
        <f t="shared" si="47"/>
        <v>0</v>
      </c>
    </row>
    <row r="128" spans="1:26" x14ac:dyDescent="0.25">
      <c r="A128" s="25" t="s">
        <v>154</v>
      </c>
      <c r="B128" s="25" t="s">
        <v>314</v>
      </c>
      <c r="C128" s="26" t="s">
        <v>220</v>
      </c>
      <c r="D128" s="25" t="s">
        <v>324</v>
      </c>
      <c r="E128" s="47"/>
      <c r="F128" s="109">
        <f t="shared" si="48"/>
        <v>0</v>
      </c>
      <c r="G128" s="119">
        <v>66.790000000000006</v>
      </c>
      <c r="H128" s="100">
        <v>8</v>
      </c>
      <c r="I128" s="100">
        <v>8.8000000000000007</v>
      </c>
      <c r="J128" s="101">
        <f t="shared" si="42"/>
        <v>50.009999999999991</v>
      </c>
      <c r="K128" s="139">
        <f t="shared" si="51"/>
        <v>0</v>
      </c>
      <c r="L128" s="99"/>
      <c r="M128" s="100"/>
      <c r="N128" s="100"/>
      <c r="O128" s="101">
        <f t="shared" si="49"/>
        <v>100</v>
      </c>
      <c r="P128" s="139">
        <f t="shared" si="44"/>
        <v>0</v>
      </c>
      <c r="Q128" s="99"/>
      <c r="R128" s="99"/>
      <c r="S128" s="99"/>
      <c r="T128" s="101">
        <f t="shared" si="50"/>
        <v>100</v>
      </c>
      <c r="U128" s="139">
        <f t="shared" si="45"/>
        <v>0</v>
      </c>
      <c r="V128" s="99"/>
      <c r="W128" s="99"/>
      <c r="X128" s="99"/>
      <c r="Y128" s="101">
        <f t="shared" si="46"/>
        <v>100</v>
      </c>
      <c r="Z128" s="139">
        <f t="shared" si="47"/>
        <v>0</v>
      </c>
    </row>
    <row r="129" spans="1:26" x14ac:dyDescent="0.25">
      <c r="A129" s="25" t="s">
        <v>288</v>
      </c>
      <c r="B129" s="25" t="s">
        <v>289</v>
      </c>
      <c r="C129" s="26" t="s">
        <v>290</v>
      </c>
      <c r="D129" s="25" t="s">
        <v>291</v>
      </c>
      <c r="E129" s="47"/>
      <c r="F129" s="109">
        <f t="shared" si="48"/>
        <v>19</v>
      </c>
      <c r="G129" s="119">
        <v>70.36</v>
      </c>
      <c r="H129" s="100">
        <v>0</v>
      </c>
      <c r="I129" s="100">
        <v>0</v>
      </c>
      <c r="J129" s="101">
        <f t="shared" si="42"/>
        <v>29.64</v>
      </c>
      <c r="K129" s="139">
        <f t="shared" si="51"/>
        <v>19</v>
      </c>
      <c r="L129" s="99"/>
      <c r="M129" s="100"/>
      <c r="N129" s="100"/>
      <c r="O129" s="101">
        <f t="shared" si="49"/>
        <v>100</v>
      </c>
      <c r="P129" s="139">
        <f t="shared" si="44"/>
        <v>0</v>
      </c>
      <c r="Q129" s="99"/>
      <c r="R129" s="99"/>
      <c r="S129" s="99"/>
      <c r="T129" s="101">
        <f t="shared" si="50"/>
        <v>100</v>
      </c>
      <c r="U129" s="139">
        <f t="shared" si="45"/>
        <v>0</v>
      </c>
      <c r="V129" s="99"/>
      <c r="W129" s="99"/>
      <c r="X129" s="99"/>
      <c r="Y129" s="101">
        <f t="shared" si="46"/>
        <v>100</v>
      </c>
      <c r="Z129" s="139">
        <f t="shared" si="47"/>
        <v>0</v>
      </c>
    </row>
    <row r="130" spans="1:26" x14ac:dyDescent="0.25">
      <c r="A130" s="25" t="s">
        <v>327</v>
      </c>
      <c r="B130" s="25" t="s">
        <v>289</v>
      </c>
      <c r="C130" s="26" t="s">
        <v>290</v>
      </c>
      <c r="D130" s="25" t="s">
        <v>328</v>
      </c>
      <c r="E130" s="47"/>
      <c r="F130" s="109">
        <f t="shared" si="48"/>
        <v>13</v>
      </c>
      <c r="G130" s="119">
        <v>64.819999999999993</v>
      </c>
      <c r="H130" s="100">
        <v>0</v>
      </c>
      <c r="I130" s="100">
        <v>0</v>
      </c>
      <c r="J130" s="101">
        <f t="shared" si="42"/>
        <v>35.180000000000007</v>
      </c>
      <c r="K130" s="139">
        <f t="shared" si="51"/>
        <v>13</v>
      </c>
      <c r="L130" s="99"/>
      <c r="M130" s="100"/>
      <c r="N130" s="100"/>
      <c r="O130" s="101">
        <f t="shared" si="49"/>
        <v>100</v>
      </c>
      <c r="P130" s="139">
        <f t="shared" si="44"/>
        <v>0</v>
      </c>
      <c r="Q130" s="99"/>
      <c r="R130" s="99"/>
      <c r="S130" s="99"/>
      <c r="T130" s="101">
        <f t="shared" si="50"/>
        <v>100</v>
      </c>
      <c r="U130" s="139">
        <f t="shared" si="45"/>
        <v>0</v>
      </c>
      <c r="V130" s="99"/>
      <c r="W130" s="99"/>
      <c r="X130" s="99"/>
      <c r="Y130" s="101">
        <f t="shared" si="46"/>
        <v>100</v>
      </c>
      <c r="Z130" s="139">
        <f t="shared" si="47"/>
        <v>0</v>
      </c>
    </row>
    <row r="131" spans="1:26" x14ac:dyDescent="0.25">
      <c r="A131" s="25" t="s">
        <v>329</v>
      </c>
      <c r="B131" s="25" t="s">
        <v>330</v>
      </c>
      <c r="C131" s="26" t="s">
        <v>331</v>
      </c>
      <c r="D131" s="25" t="s">
        <v>332</v>
      </c>
      <c r="E131" s="47"/>
      <c r="F131" s="109">
        <f t="shared" si="48"/>
        <v>0</v>
      </c>
      <c r="G131" s="119"/>
      <c r="H131" s="100"/>
      <c r="I131" s="100"/>
      <c r="J131" s="101">
        <f t="shared" si="42"/>
        <v>100</v>
      </c>
      <c r="K131" s="139">
        <f t="shared" si="51"/>
        <v>0</v>
      </c>
      <c r="L131" s="99"/>
      <c r="M131" s="100"/>
      <c r="N131" s="100"/>
      <c r="O131" s="101">
        <f t="shared" si="49"/>
        <v>100</v>
      </c>
      <c r="P131" s="139">
        <f t="shared" si="44"/>
        <v>0</v>
      </c>
      <c r="Q131" s="99"/>
      <c r="R131" s="99"/>
      <c r="S131" s="99"/>
      <c r="T131" s="101">
        <f t="shared" si="50"/>
        <v>100</v>
      </c>
      <c r="U131" s="139">
        <f t="shared" si="45"/>
        <v>0</v>
      </c>
      <c r="V131" s="99"/>
      <c r="W131" s="99"/>
      <c r="X131" s="99"/>
      <c r="Y131" s="101">
        <f t="shared" si="46"/>
        <v>100</v>
      </c>
      <c r="Z131" s="139">
        <f t="shared" si="47"/>
        <v>0</v>
      </c>
    </row>
    <row r="132" spans="1:26" x14ac:dyDescent="0.25">
      <c r="A132" s="25" t="s">
        <v>334</v>
      </c>
      <c r="B132" s="25" t="s">
        <v>335</v>
      </c>
      <c r="C132" s="26" t="s">
        <v>336</v>
      </c>
      <c r="D132" s="25" t="s">
        <v>338</v>
      </c>
      <c r="E132" s="47"/>
      <c r="F132" s="109">
        <f t="shared" si="48"/>
        <v>0</v>
      </c>
      <c r="G132" s="119"/>
      <c r="H132" s="100"/>
      <c r="I132" s="100"/>
      <c r="J132" s="101">
        <f t="shared" si="42"/>
        <v>100</v>
      </c>
      <c r="K132" s="139">
        <f t="shared" si="51"/>
        <v>0</v>
      </c>
      <c r="L132" s="99"/>
      <c r="M132" s="100"/>
      <c r="N132" s="100"/>
      <c r="O132" s="101">
        <f t="shared" si="49"/>
        <v>100</v>
      </c>
      <c r="P132" s="139">
        <f t="shared" si="44"/>
        <v>0</v>
      </c>
      <c r="Q132" s="99"/>
      <c r="R132" s="99"/>
      <c r="S132" s="99"/>
      <c r="T132" s="101">
        <f t="shared" si="50"/>
        <v>100</v>
      </c>
      <c r="U132" s="139">
        <f t="shared" si="45"/>
        <v>0</v>
      </c>
      <c r="V132" s="99"/>
      <c r="W132" s="99"/>
      <c r="X132" s="99"/>
      <c r="Y132" s="101">
        <f t="shared" si="46"/>
        <v>100</v>
      </c>
      <c r="Z132" s="139">
        <f t="shared" si="47"/>
        <v>0</v>
      </c>
    </row>
    <row r="133" spans="1:26" x14ac:dyDescent="0.25">
      <c r="A133" s="25" t="s">
        <v>390</v>
      </c>
      <c r="B133" s="25" t="s">
        <v>314</v>
      </c>
      <c r="C133" s="26" t="s">
        <v>290</v>
      </c>
      <c r="D133" s="25" t="s">
        <v>391</v>
      </c>
      <c r="E133" s="47"/>
      <c r="F133" s="109">
        <f t="shared" si="48"/>
        <v>0</v>
      </c>
      <c r="G133" s="119"/>
      <c r="H133" s="100"/>
      <c r="I133" s="100"/>
      <c r="J133" s="101">
        <f>100-G133+(H133+I133)</f>
        <v>100</v>
      </c>
      <c r="K133" s="139">
        <f>IF(OR(G133&lt;60,H133+I133&gt;9),0,21-_xlfn.RANK.EQ(J133,$J$99:$J$140,1))</f>
        <v>0</v>
      </c>
      <c r="L133" s="99"/>
      <c r="M133" s="100"/>
      <c r="N133" s="100"/>
      <c r="O133" s="101">
        <f>100-L133+(M133+N133)</f>
        <v>100</v>
      </c>
      <c r="P133" s="139">
        <f>IF(OR(L133&lt;60,M133+N133&gt;9),0,21-_xlfn.RANK.EQ(O133,$O$99:$O$140,1))</f>
        <v>0</v>
      </c>
      <c r="Q133" s="99"/>
      <c r="R133" s="99"/>
      <c r="S133" s="99"/>
      <c r="T133" s="101">
        <f>100-Q133+(R133+S133)</f>
        <v>100</v>
      </c>
      <c r="U133" s="139">
        <f>IF(OR(Q133&lt;60,R133+S133&gt;9),0,21-_xlfn.RANK.EQ(T133,$T$99:$T$140,1))</f>
        <v>0</v>
      </c>
      <c r="V133" s="99"/>
      <c r="W133" s="99"/>
      <c r="X133" s="99"/>
      <c r="Y133" s="101">
        <f>100-V133+(W133+X133)</f>
        <v>100</v>
      </c>
      <c r="Z133" s="139">
        <f>IF(OR(V133&lt;60,W133+X133&gt;9),0,21-_xlfn.RANK.EQ(Y133,$Y$99:$Y$140,1))</f>
        <v>0</v>
      </c>
    </row>
    <row r="134" spans="1:26" x14ac:dyDescent="0.25">
      <c r="A134" s="25" t="s">
        <v>256</v>
      </c>
      <c r="B134" s="25" t="s">
        <v>339</v>
      </c>
      <c r="C134" s="26" t="s">
        <v>340</v>
      </c>
      <c r="D134" s="25" t="s">
        <v>341</v>
      </c>
      <c r="E134" s="47"/>
      <c r="F134" s="109">
        <f t="shared" si="48"/>
        <v>0</v>
      </c>
      <c r="G134" s="119"/>
      <c r="H134" s="100"/>
      <c r="I134" s="100"/>
      <c r="J134" s="101">
        <f t="shared" si="42"/>
        <v>100</v>
      </c>
      <c r="K134" s="139">
        <f t="shared" si="51"/>
        <v>0</v>
      </c>
      <c r="L134" s="104"/>
      <c r="M134" s="105"/>
      <c r="N134" s="105"/>
      <c r="O134" s="101">
        <f t="shared" si="49"/>
        <v>100</v>
      </c>
      <c r="P134" s="139">
        <f t="shared" si="44"/>
        <v>0</v>
      </c>
      <c r="Q134" s="104"/>
      <c r="R134" s="104"/>
      <c r="S134" s="104"/>
      <c r="T134" s="101">
        <f t="shared" si="50"/>
        <v>100</v>
      </c>
      <c r="U134" s="139">
        <f t="shared" si="45"/>
        <v>0</v>
      </c>
      <c r="V134" s="104"/>
      <c r="W134" s="104"/>
      <c r="X134" s="104"/>
      <c r="Y134" s="101">
        <f t="shared" si="46"/>
        <v>100</v>
      </c>
      <c r="Z134" s="139">
        <f t="shared" si="47"/>
        <v>0</v>
      </c>
    </row>
    <row r="135" spans="1:26" x14ac:dyDescent="0.25">
      <c r="A135" s="25" t="s">
        <v>348</v>
      </c>
      <c r="B135" s="25" t="s">
        <v>349</v>
      </c>
      <c r="C135" s="26" t="s">
        <v>331</v>
      </c>
      <c r="D135" s="25" t="s">
        <v>350</v>
      </c>
      <c r="E135" s="47"/>
      <c r="F135" s="109">
        <f t="shared" si="48"/>
        <v>12</v>
      </c>
      <c r="G135" s="119">
        <v>64.11</v>
      </c>
      <c r="H135" s="100">
        <v>0</v>
      </c>
      <c r="I135" s="100">
        <v>0</v>
      </c>
      <c r="J135" s="101">
        <f t="shared" si="42"/>
        <v>35.89</v>
      </c>
      <c r="K135" s="139">
        <f t="shared" si="51"/>
        <v>12</v>
      </c>
      <c r="L135" s="99"/>
      <c r="M135" s="100"/>
      <c r="N135" s="100"/>
      <c r="O135" s="101">
        <f t="shared" si="49"/>
        <v>100</v>
      </c>
      <c r="P135" s="139">
        <f t="shared" si="44"/>
        <v>0</v>
      </c>
      <c r="Q135" s="99"/>
      <c r="R135" s="100"/>
      <c r="S135" s="100"/>
      <c r="T135" s="101">
        <f t="shared" si="50"/>
        <v>100</v>
      </c>
      <c r="U135" s="139">
        <f t="shared" si="45"/>
        <v>0</v>
      </c>
      <c r="V135" s="99"/>
      <c r="W135" s="100"/>
      <c r="X135" s="100"/>
      <c r="Y135" s="101">
        <f t="shared" si="46"/>
        <v>100</v>
      </c>
      <c r="Z135" s="139">
        <f t="shared" si="47"/>
        <v>0</v>
      </c>
    </row>
    <row r="136" spans="1:26" x14ac:dyDescent="0.25">
      <c r="A136" s="25" t="s">
        <v>288</v>
      </c>
      <c r="B136" s="25" t="s">
        <v>289</v>
      </c>
      <c r="C136" s="26" t="s">
        <v>290</v>
      </c>
      <c r="D136" s="25" t="s">
        <v>351</v>
      </c>
      <c r="E136" s="47"/>
      <c r="F136" s="109">
        <f t="shared" si="48"/>
        <v>0</v>
      </c>
      <c r="G136" s="119"/>
      <c r="H136" s="100"/>
      <c r="I136" s="100"/>
      <c r="J136" s="101">
        <f t="shared" si="42"/>
        <v>100</v>
      </c>
      <c r="K136" s="139">
        <f t="shared" si="51"/>
        <v>0</v>
      </c>
      <c r="L136" s="99"/>
      <c r="M136" s="100"/>
      <c r="N136" s="100"/>
      <c r="O136" s="101">
        <f t="shared" si="49"/>
        <v>100</v>
      </c>
      <c r="P136" s="139">
        <f t="shared" si="44"/>
        <v>0</v>
      </c>
      <c r="Q136" s="99"/>
      <c r="R136" s="100"/>
      <c r="S136" s="100"/>
      <c r="T136" s="101">
        <f t="shared" si="50"/>
        <v>100</v>
      </c>
      <c r="U136" s="139">
        <f t="shared" si="45"/>
        <v>0</v>
      </c>
      <c r="V136" s="99"/>
      <c r="W136" s="100"/>
      <c r="X136" s="100"/>
      <c r="Y136" s="101">
        <f t="shared" si="46"/>
        <v>100</v>
      </c>
      <c r="Z136" s="139">
        <f t="shared" si="47"/>
        <v>0</v>
      </c>
    </row>
    <row r="137" spans="1:26" x14ac:dyDescent="0.25">
      <c r="A137" s="25" t="s">
        <v>117</v>
      </c>
      <c r="B137" s="25" t="s">
        <v>293</v>
      </c>
      <c r="C137" s="26" t="s">
        <v>252</v>
      </c>
      <c r="D137" s="25" t="s">
        <v>352</v>
      </c>
      <c r="E137" s="47"/>
      <c r="F137" s="109">
        <f t="shared" si="48"/>
        <v>17</v>
      </c>
      <c r="G137" s="119">
        <v>68.930000000000007</v>
      </c>
      <c r="H137" s="100">
        <v>0</v>
      </c>
      <c r="I137" s="100">
        <v>0</v>
      </c>
      <c r="J137" s="101">
        <f t="shared" si="42"/>
        <v>31.069999999999993</v>
      </c>
      <c r="K137" s="139">
        <f t="shared" si="51"/>
        <v>17</v>
      </c>
      <c r="L137" s="99"/>
      <c r="M137" s="100"/>
      <c r="N137" s="100"/>
      <c r="O137" s="101">
        <f t="shared" si="49"/>
        <v>100</v>
      </c>
      <c r="P137" s="139">
        <f t="shared" si="44"/>
        <v>0</v>
      </c>
      <c r="Q137" s="99"/>
      <c r="R137" s="100"/>
      <c r="S137" s="100"/>
      <c r="T137" s="101">
        <f t="shared" si="50"/>
        <v>100</v>
      </c>
      <c r="U137" s="139">
        <f t="shared" si="45"/>
        <v>0</v>
      </c>
      <c r="V137" s="99"/>
      <c r="W137" s="100"/>
      <c r="X137" s="100"/>
      <c r="Y137" s="101">
        <f t="shared" si="46"/>
        <v>100</v>
      </c>
      <c r="Z137" s="139">
        <f t="shared" si="47"/>
        <v>0</v>
      </c>
    </row>
    <row r="138" spans="1:26" x14ac:dyDescent="0.25">
      <c r="A138" s="25" t="s">
        <v>356</v>
      </c>
      <c r="B138" s="25" t="s">
        <v>357</v>
      </c>
      <c r="C138" s="26" t="s">
        <v>252</v>
      </c>
      <c r="D138" s="25" t="s">
        <v>358</v>
      </c>
      <c r="E138" s="47"/>
      <c r="F138" s="109">
        <f t="shared" si="48"/>
        <v>18</v>
      </c>
      <c r="G138" s="119">
        <v>70.180000000000007</v>
      </c>
      <c r="H138" s="100">
        <v>0</v>
      </c>
      <c r="I138" s="100">
        <v>0</v>
      </c>
      <c r="J138" s="101">
        <f t="shared" si="42"/>
        <v>29.819999999999993</v>
      </c>
      <c r="K138" s="139">
        <f t="shared" si="51"/>
        <v>18</v>
      </c>
      <c r="L138" s="99"/>
      <c r="M138" s="100"/>
      <c r="N138" s="100"/>
      <c r="O138" s="101">
        <f t="shared" si="49"/>
        <v>100</v>
      </c>
      <c r="P138" s="139">
        <f t="shared" si="44"/>
        <v>0</v>
      </c>
      <c r="Q138" s="99"/>
      <c r="R138" s="100"/>
      <c r="S138" s="100"/>
      <c r="T138" s="101">
        <f t="shared" si="50"/>
        <v>100</v>
      </c>
      <c r="U138" s="139">
        <f t="shared" si="45"/>
        <v>0</v>
      </c>
      <c r="V138" s="99"/>
      <c r="W138" s="100"/>
      <c r="X138" s="100"/>
      <c r="Y138" s="101">
        <f t="shared" si="46"/>
        <v>100</v>
      </c>
      <c r="Z138" s="139">
        <f t="shared" si="47"/>
        <v>0</v>
      </c>
    </row>
    <row r="139" spans="1:26" x14ac:dyDescent="0.25">
      <c r="A139" s="25" t="s">
        <v>359</v>
      </c>
      <c r="B139" s="25" t="s">
        <v>357</v>
      </c>
      <c r="C139" s="26" t="s">
        <v>252</v>
      </c>
      <c r="D139" s="25" t="s">
        <v>360</v>
      </c>
      <c r="E139" s="47"/>
      <c r="F139" s="109">
        <f t="shared" si="48"/>
        <v>5</v>
      </c>
      <c r="G139" s="119">
        <v>61.25</v>
      </c>
      <c r="H139" s="100">
        <v>4</v>
      </c>
      <c r="I139" s="100">
        <v>0</v>
      </c>
      <c r="J139" s="101">
        <f t="shared" si="42"/>
        <v>42.75</v>
      </c>
      <c r="K139" s="139">
        <v>5</v>
      </c>
      <c r="L139" s="99"/>
      <c r="M139" s="100"/>
      <c r="N139" s="100"/>
      <c r="O139" s="101">
        <f t="shared" si="49"/>
        <v>100</v>
      </c>
      <c r="P139" s="139">
        <f t="shared" si="44"/>
        <v>0</v>
      </c>
      <c r="Q139" s="99"/>
      <c r="R139" s="100"/>
      <c r="S139" s="100"/>
      <c r="T139" s="101">
        <f t="shared" si="50"/>
        <v>100</v>
      </c>
      <c r="U139" s="139">
        <f t="shared" si="45"/>
        <v>0</v>
      </c>
      <c r="V139" s="99"/>
      <c r="W139" s="100"/>
      <c r="X139" s="100"/>
      <c r="Y139" s="101">
        <f t="shared" si="46"/>
        <v>100</v>
      </c>
      <c r="Z139" s="139">
        <f t="shared" si="47"/>
        <v>0</v>
      </c>
    </row>
    <row r="140" spans="1:26" x14ac:dyDescent="0.25">
      <c r="A140" s="28" t="s">
        <v>138</v>
      </c>
      <c r="B140" s="28" t="s">
        <v>139</v>
      </c>
      <c r="C140" s="29" t="s">
        <v>140</v>
      </c>
      <c r="D140" s="28" t="s">
        <v>141</v>
      </c>
      <c r="E140" s="72"/>
      <c r="F140" s="160">
        <f>K140+P140+U140+Z140</f>
        <v>4</v>
      </c>
      <c r="G140" s="120">
        <v>62.86</v>
      </c>
      <c r="H140" s="105">
        <v>4</v>
      </c>
      <c r="I140" s="105">
        <v>3.2</v>
      </c>
      <c r="J140" s="107">
        <f t="shared" si="42"/>
        <v>44.34</v>
      </c>
      <c r="K140" s="146">
        <v>4</v>
      </c>
      <c r="L140" s="104"/>
      <c r="M140" s="105"/>
      <c r="N140" s="105"/>
      <c r="O140" s="107">
        <f t="shared" si="49"/>
        <v>100</v>
      </c>
      <c r="P140" s="139">
        <f t="shared" si="44"/>
        <v>0</v>
      </c>
      <c r="Q140" s="104"/>
      <c r="R140" s="105"/>
      <c r="S140" s="105"/>
      <c r="T140" s="107">
        <f t="shared" si="50"/>
        <v>100</v>
      </c>
      <c r="U140" s="139">
        <f t="shared" ref="U140:U143" si="52">IF(OR(Q140&lt;60,R140+S140&gt;9),0,21-_xlfn.RANK.EQ(T140,$O$99:$O$140,1))</f>
        <v>0</v>
      </c>
      <c r="V140" s="104"/>
      <c r="W140" s="105"/>
      <c r="X140" s="105"/>
      <c r="Y140" s="107">
        <f t="shared" si="46"/>
        <v>100</v>
      </c>
      <c r="Z140" s="139">
        <f t="shared" ref="Z140:Z143" si="53">IF(OR(V140&lt;60,W140+X140&gt;9),0,21-_xlfn.RANK.EQ(Y140,$O$99:$O$140,1))</f>
        <v>0</v>
      </c>
    </row>
    <row r="141" spans="1:26" x14ac:dyDescent="0.25">
      <c r="A141" s="25" t="s">
        <v>310</v>
      </c>
      <c r="B141" s="25" t="s">
        <v>311</v>
      </c>
      <c r="C141" s="25" t="s">
        <v>126</v>
      </c>
      <c r="D141" s="25" t="s">
        <v>418</v>
      </c>
      <c r="E141" s="25"/>
      <c r="F141" s="160">
        <f t="shared" ref="F141:F143" si="54">K141+P141+U141+Z141</f>
        <v>0</v>
      </c>
      <c r="G141" s="100"/>
      <c r="H141" s="100"/>
      <c r="I141" s="100"/>
      <c r="J141" s="107">
        <f t="shared" si="42"/>
        <v>100</v>
      </c>
      <c r="K141" s="139">
        <f t="shared" ref="K141:K143" si="55">IF(OR(G141&lt;60,H141+I141&gt;9),0,21-_xlfn.RANK.EQ(J141,$J$99:$J$140,1))</f>
        <v>0</v>
      </c>
      <c r="L141" s="100"/>
      <c r="M141" s="100"/>
      <c r="N141" s="100"/>
      <c r="O141" s="107">
        <f t="shared" si="49"/>
        <v>100</v>
      </c>
      <c r="P141" s="139">
        <f t="shared" si="44"/>
        <v>0</v>
      </c>
      <c r="Q141" s="99"/>
      <c r="R141" s="100"/>
      <c r="S141" s="100"/>
      <c r="T141" s="107">
        <f t="shared" si="50"/>
        <v>100</v>
      </c>
      <c r="U141" s="139">
        <f t="shared" si="52"/>
        <v>0</v>
      </c>
      <c r="V141" s="100"/>
      <c r="W141" s="100"/>
      <c r="X141" s="100"/>
      <c r="Y141" s="107">
        <f t="shared" si="46"/>
        <v>100</v>
      </c>
      <c r="Z141" s="139">
        <f t="shared" si="53"/>
        <v>0</v>
      </c>
    </row>
    <row r="142" spans="1:26" x14ac:dyDescent="0.25">
      <c r="A142" s="25" t="s">
        <v>151</v>
      </c>
      <c r="B142" s="25" t="s">
        <v>152</v>
      </c>
      <c r="C142" s="25" t="s">
        <v>140</v>
      </c>
      <c r="D142" s="25" t="s">
        <v>153</v>
      </c>
      <c r="E142" s="25"/>
      <c r="F142" s="160">
        <f t="shared" si="54"/>
        <v>0</v>
      </c>
      <c r="G142" s="100"/>
      <c r="H142" s="100"/>
      <c r="I142" s="100"/>
      <c r="J142" s="107">
        <f t="shared" si="42"/>
        <v>100</v>
      </c>
      <c r="K142" s="139">
        <f t="shared" si="55"/>
        <v>0</v>
      </c>
      <c r="L142" s="100"/>
      <c r="M142" s="100"/>
      <c r="N142" s="100"/>
      <c r="O142" s="107">
        <f t="shared" si="49"/>
        <v>100</v>
      </c>
      <c r="P142" s="139">
        <f t="shared" si="44"/>
        <v>0</v>
      </c>
      <c r="Q142" s="99"/>
      <c r="R142" s="100"/>
      <c r="S142" s="100"/>
      <c r="T142" s="107">
        <f t="shared" si="50"/>
        <v>100</v>
      </c>
      <c r="U142" s="139">
        <f t="shared" si="52"/>
        <v>0</v>
      </c>
      <c r="V142" s="100"/>
      <c r="W142" s="100"/>
      <c r="X142" s="100"/>
      <c r="Y142" s="107">
        <f t="shared" si="46"/>
        <v>100</v>
      </c>
      <c r="Z142" s="139">
        <f t="shared" si="53"/>
        <v>0</v>
      </c>
    </row>
    <row r="143" spans="1:26" ht="16.5" thickBot="1" x14ac:dyDescent="0.3">
      <c r="A143" s="25" t="s">
        <v>185</v>
      </c>
      <c r="B143" s="25" t="s">
        <v>426</v>
      </c>
      <c r="C143" s="25" t="s">
        <v>126</v>
      </c>
      <c r="D143" s="25" t="s">
        <v>427</v>
      </c>
      <c r="E143" s="26"/>
      <c r="F143" s="116">
        <f t="shared" si="54"/>
        <v>0</v>
      </c>
      <c r="G143" s="82"/>
      <c r="H143" s="85"/>
      <c r="I143" s="85"/>
      <c r="J143" s="126">
        <f t="shared" si="42"/>
        <v>100</v>
      </c>
      <c r="K143" s="140">
        <f t="shared" si="55"/>
        <v>0</v>
      </c>
      <c r="L143" s="82"/>
      <c r="M143" s="85"/>
      <c r="N143" s="85"/>
      <c r="O143" s="126">
        <f t="shared" si="49"/>
        <v>100</v>
      </c>
      <c r="P143" s="140">
        <f t="shared" si="44"/>
        <v>0</v>
      </c>
      <c r="Q143" s="82"/>
      <c r="R143" s="85"/>
      <c r="S143" s="85"/>
      <c r="T143" s="126">
        <f t="shared" si="50"/>
        <v>100</v>
      </c>
      <c r="U143" s="140">
        <f t="shared" si="52"/>
        <v>0</v>
      </c>
      <c r="V143" s="85"/>
      <c r="W143" s="85"/>
      <c r="X143" s="85"/>
      <c r="Y143" s="126">
        <f t="shared" si="46"/>
        <v>100</v>
      </c>
      <c r="Z143" s="140">
        <f t="shared" si="53"/>
        <v>0</v>
      </c>
    </row>
    <row r="144" spans="1:26" ht="16.5" thickBot="1" x14ac:dyDescent="0.3">
      <c r="A144" s="35"/>
      <c r="B144" s="35"/>
      <c r="D144" s="35"/>
      <c r="E144" s="35"/>
      <c r="F144" s="108"/>
    </row>
    <row r="145" spans="1:26" ht="24" thickBot="1" x14ac:dyDescent="0.3">
      <c r="G145" s="237" t="s">
        <v>279</v>
      </c>
      <c r="H145" s="238"/>
      <c r="I145" s="238"/>
      <c r="J145" s="238"/>
      <c r="K145" s="66"/>
      <c r="L145" s="239" t="s">
        <v>280</v>
      </c>
      <c r="M145" s="239"/>
      <c r="N145" s="239"/>
      <c r="O145" s="239"/>
      <c r="P145" s="67"/>
      <c r="Q145" s="237" t="s">
        <v>40</v>
      </c>
      <c r="R145" s="238"/>
      <c r="S145" s="238"/>
      <c r="T145" s="238"/>
      <c r="U145" s="66"/>
      <c r="V145" s="240" t="s">
        <v>41</v>
      </c>
      <c r="W145" s="239"/>
      <c r="X145" s="239"/>
      <c r="Y145" s="239"/>
      <c r="Z145" s="67"/>
    </row>
    <row r="146" spans="1:26" s="17" customFormat="1" ht="31.5" x14ac:dyDescent="0.25">
      <c r="A146" s="222" t="s">
        <v>47</v>
      </c>
      <c r="B146" s="217"/>
      <c r="C146" s="217"/>
      <c r="D146" s="217"/>
      <c r="E146" s="236"/>
      <c r="F146" s="143" t="s">
        <v>4</v>
      </c>
      <c r="G146" s="75" t="s">
        <v>42</v>
      </c>
      <c r="H146" s="70" t="s">
        <v>5</v>
      </c>
      <c r="I146" s="70" t="s">
        <v>6</v>
      </c>
      <c r="J146" s="71" t="s">
        <v>43</v>
      </c>
      <c r="K146" s="12" t="s">
        <v>44</v>
      </c>
      <c r="L146" s="69" t="s">
        <v>42</v>
      </c>
      <c r="M146" s="70" t="s">
        <v>5</v>
      </c>
      <c r="N146" s="70" t="s">
        <v>6</v>
      </c>
      <c r="O146" s="71" t="s">
        <v>43</v>
      </c>
      <c r="P146" s="12" t="s">
        <v>44</v>
      </c>
      <c r="Q146" s="68" t="s">
        <v>42</v>
      </c>
      <c r="R146" s="14" t="s">
        <v>5</v>
      </c>
      <c r="S146" s="14" t="s">
        <v>6</v>
      </c>
      <c r="T146" s="16" t="s">
        <v>43</v>
      </c>
      <c r="U146" s="15" t="s">
        <v>44</v>
      </c>
      <c r="V146" s="68" t="s">
        <v>42</v>
      </c>
      <c r="W146" s="14" t="s">
        <v>5</v>
      </c>
      <c r="X146" s="14" t="s">
        <v>6</v>
      </c>
      <c r="Y146" s="16" t="s">
        <v>43</v>
      </c>
      <c r="Z146" s="15" t="s">
        <v>44</v>
      </c>
    </row>
    <row r="147" spans="1:26" x14ac:dyDescent="0.25">
      <c r="A147" s="18" t="s">
        <v>11</v>
      </c>
      <c r="B147" s="18" t="s">
        <v>12</v>
      </c>
      <c r="C147" s="19" t="s">
        <v>13</v>
      </c>
      <c r="D147" s="18" t="s">
        <v>14</v>
      </c>
      <c r="E147" s="46" t="s">
        <v>61</v>
      </c>
      <c r="F147" s="109"/>
      <c r="G147" s="80"/>
      <c r="H147" s="85"/>
      <c r="I147" s="85"/>
      <c r="J147" s="118"/>
      <c r="K147" s="45"/>
      <c r="L147" s="80"/>
      <c r="M147" s="85"/>
      <c r="N147" s="85"/>
      <c r="O147" s="118"/>
      <c r="P147" s="45"/>
      <c r="Q147" s="80"/>
      <c r="R147" s="85"/>
      <c r="S147" s="85"/>
      <c r="T147" s="118"/>
      <c r="U147" s="45"/>
      <c r="V147" s="80"/>
      <c r="W147" s="85"/>
      <c r="X147" s="85"/>
      <c r="Y147" s="118"/>
      <c r="Z147" s="45"/>
    </row>
    <row r="148" spans="1:26" x14ac:dyDescent="0.25">
      <c r="A148" s="25" t="s">
        <v>138</v>
      </c>
      <c r="B148" s="25" t="s">
        <v>139</v>
      </c>
      <c r="C148" s="26" t="s">
        <v>140</v>
      </c>
      <c r="D148" s="25" t="s">
        <v>141</v>
      </c>
      <c r="E148" s="47"/>
      <c r="F148" s="109">
        <f>K148+P148+U148+Z148</f>
        <v>0</v>
      </c>
      <c r="G148" s="119">
        <v>67.319999999999993</v>
      </c>
      <c r="H148" s="100">
        <v>4</v>
      </c>
      <c r="I148" s="100">
        <v>8</v>
      </c>
      <c r="J148" s="126">
        <f t="shared" ref="J148:J163" si="56">100-G148+H148+I148</f>
        <v>44.680000000000007</v>
      </c>
      <c r="K148" s="139">
        <f>IF(OR(G148&lt;60,H148+I148&gt;9),0,21-_xlfn.RANK.EQ(J148,$J$148:$J$162,1))</f>
        <v>0</v>
      </c>
      <c r="L148" s="119"/>
      <c r="M148" s="100"/>
      <c r="N148" s="100"/>
      <c r="O148" s="101">
        <f t="shared" ref="O148:O163" si="57">100-L148+(M148+N148)</f>
        <v>100</v>
      </c>
      <c r="P148" s="139">
        <f>IF(OR(L148&lt;60,M148+N148&gt;9),0,21-_xlfn.RANK.EQ(O148,$O$148:$O$162,1))</f>
        <v>0</v>
      </c>
      <c r="Q148" s="119"/>
      <c r="R148" s="100"/>
      <c r="S148" s="100"/>
      <c r="T148" s="126">
        <f>100-Q148+R148+S148</f>
        <v>100</v>
      </c>
      <c r="U148" s="139">
        <f>IF(OR(Q148&lt;60,R148+S148&gt;9),0,21-_xlfn.RANK.EQ(T148,$T$148:$T$162,1))</f>
        <v>0</v>
      </c>
      <c r="V148" s="119"/>
      <c r="W148" s="100"/>
      <c r="X148" s="100"/>
      <c r="Y148" s="126">
        <f>100-V148+W148+X148</f>
        <v>100</v>
      </c>
      <c r="Z148" s="139">
        <f t="shared" ref="Z148:Z159" si="58">IF(OR(V148&lt;60,W148+X148&gt;9),0,21-_xlfn.RANK.EQ(Y148,$Y$148:$YO$162,1))</f>
        <v>0</v>
      </c>
    </row>
    <row r="149" spans="1:26" x14ac:dyDescent="0.25">
      <c r="A149" s="25" t="s">
        <v>185</v>
      </c>
      <c r="B149" s="25" t="s">
        <v>186</v>
      </c>
      <c r="C149" s="26" t="s">
        <v>126</v>
      </c>
      <c r="D149" s="25" t="s">
        <v>187</v>
      </c>
      <c r="E149" s="47"/>
      <c r="F149" s="109">
        <f t="shared" ref="F149:F162" si="59">K149+P149+U149+Z149</f>
        <v>20</v>
      </c>
      <c r="G149" s="119">
        <v>74.290000000000006</v>
      </c>
      <c r="H149" s="100">
        <v>0</v>
      </c>
      <c r="I149" s="100">
        <v>0</v>
      </c>
      <c r="J149" s="126">
        <f t="shared" si="56"/>
        <v>25.709999999999994</v>
      </c>
      <c r="K149" s="139">
        <f t="shared" ref="K149:K163" si="60">IF(OR(G149&lt;60,H149+I149&gt;9),0,21-_xlfn.RANK.EQ(J149,$J$148:$J$162,1))</f>
        <v>20</v>
      </c>
      <c r="L149" s="119"/>
      <c r="M149" s="100"/>
      <c r="N149" s="100"/>
      <c r="O149" s="101">
        <f t="shared" si="57"/>
        <v>100</v>
      </c>
      <c r="P149" s="139">
        <f t="shared" ref="P149:P163" si="61">IF(OR(L149&lt;60,M149+N149&gt;9),0,21-_xlfn.RANK.EQ(O149,$O$148:$O$162,1))</f>
        <v>0</v>
      </c>
      <c r="Q149" s="119"/>
      <c r="R149" s="100"/>
      <c r="S149" s="100"/>
      <c r="T149" s="126">
        <f t="shared" ref="T149:T163" si="62">100-Q149+R149+S149</f>
        <v>100</v>
      </c>
      <c r="U149" s="139">
        <f t="shared" ref="U149:U163" si="63">IF(OR(Q149&lt;60,R149+S149&gt;9),0,21-_xlfn.RANK.EQ(T149,$T$148:$T$162,1))</f>
        <v>0</v>
      </c>
      <c r="V149" s="119"/>
      <c r="W149" s="100"/>
      <c r="X149" s="100"/>
      <c r="Y149" s="126">
        <f t="shared" ref="Y149:Y163" si="64">100-V149+W149+X149</f>
        <v>100</v>
      </c>
      <c r="Z149" s="139">
        <f t="shared" si="58"/>
        <v>0</v>
      </c>
    </row>
    <row r="150" spans="1:26" x14ac:dyDescent="0.25">
      <c r="A150" s="25" t="s">
        <v>109</v>
      </c>
      <c r="B150" s="25" t="s">
        <v>110</v>
      </c>
      <c r="C150" s="26" t="s">
        <v>140</v>
      </c>
      <c r="D150" s="25" t="s">
        <v>112</v>
      </c>
      <c r="E150" s="47"/>
      <c r="F150" s="109">
        <f t="shared" si="59"/>
        <v>0</v>
      </c>
      <c r="G150" s="119">
        <v>74.11</v>
      </c>
      <c r="H150" s="100">
        <v>16</v>
      </c>
      <c r="I150" s="100">
        <v>0</v>
      </c>
      <c r="J150" s="126">
        <f t="shared" si="56"/>
        <v>41.89</v>
      </c>
      <c r="K150" s="139">
        <f t="shared" si="60"/>
        <v>0</v>
      </c>
      <c r="L150" s="119"/>
      <c r="M150" s="100"/>
      <c r="N150" s="100"/>
      <c r="O150" s="101">
        <f t="shared" si="57"/>
        <v>100</v>
      </c>
      <c r="P150" s="139">
        <f t="shared" si="61"/>
        <v>0</v>
      </c>
      <c r="Q150" s="119"/>
      <c r="R150" s="100"/>
      <c r="S150" s="100"/>
      <c r="T150" s="126">
        <f t="shared" si="62"/>
        <v>100</v>
      </c>
      <c r="U150" s="139">
        <f t="shared" si="63"/>
        <v>0</v>
      </c>
      <c r="V150" s="119"/>
      <c r="W150" s="100"/>
      <c r="X150" s="100"/>
      <c r="Y150" s="126">
        <f t="shared" si="64"/>
        <v>100</v>
      </c>
      <c r="Z150" s="139">
        <f t="shared" si="58"/>
        <v>0</v>
      </c>
    </row>
    <row r="151" spans="1:26" x14ac:dyDescent="0.25">
      <c r="A151" s="25" t="s">
        <v>109</v>
      </c>
      <c r="B151" s="25" t="s">
        <v>110</v>
      </c>
      <c r="C151" s="26" t="s">
        <v>140</v>
      </c>
      <c r="D151" s="25" t="s">
        <v>193</v>
      </c>
      <c r="E151" s="47"/>
      <c r="F151" s="109">
        <f t="shared" si="59"/>
        <v>0</v>
      </c>
      <c r="G151" s="119"/>
      <c r="H151" s="100"/>
      <c r="I151" s="100"/>
      <c r="J151" s="126">
        <f t="shared" si="56"/>
        <v>100</v>
      </c>
      <c r="K151" s="139">
        <f t="shared" si="60"/>
        <v>0</v>
      </c>
      <c r="L151" s="119"/>
      <c r="M151" s="100"/>
      <c r="N151" s="100"/>
      <c r="O151" s="101">
        <f t="shared" si="57"/>
        <v>100</v>
      </c>
      <c r="P151" s="139">
        <f t="shared" si="61"/>
        <v>0</v>
      </c>
      <c r="Q151" s="119"/>
      <c r="R151" s="100"/>
      <c r="S151" s="100"/>
      <c r="T151" s="126">
        <f t="shared" si="62"/>
        <v>100</v>
      </c>
      <c r="U151" s="139">
        <f t="shared" si="63"/>
        <v>0</v>
      </c>
      <c r="V151" s="119"/>
      <c r="W151" s="100"/>
      <c r="X151" s="100"/>
      <c r="Y151" s="126">
        <f t="shared" si="64"/>
        <v>100</v>
      </c>
      <c r="Z151" s="139">
        <f t="shared" si="58"/>
        <v>0</v>
      </c>
    </row>
    <row r="152" spans="1:26" x14ac:dyDescent="0.25">
      <c r="A152" s="25" t="s">
        <v>107</v>
      </c>
      <c r="B152" s="25" t="s">
        <v>111</v>
      </c>
      <c r="C152" s="26" t="s">
        <v>140</v>
      </c>
      <c r="D152" s="25" t="s">
        <v>108</v>
      </c>
      <c r="E152" s="47"/>
      <c r="F152" s="109">
        <f t="shared" si="59"/>
        <v>0</v>
      </c>
      <c r="G152" s="119"/>
      <c r="H152" s="100"/>
      <c r="I152" s="100"/>
      <c r="J152" s="126">
        <f t="shared" si="56"/>
        <v>100</v>
      </c>
      <c r="K152" s="139">
        <f t="shared" si="60"/>
        <v>0</v>
      </c>
      <c r="L152" s="119"/>
      <c r="M152" s="100"/>
      <c r="N152" s="100"/>
      <c r="O152" s="101">
        <f t="shared" si="57"/>
        <v>100</v>
      </c>
      <c r="P152" s="139">
        <f t="shared" si="61"/>
        <v>0</v>
      </c>
      <c r="Q152" s="119"/>
      <c r="R152" s="100"/>
      <c r="S152" s="100"/>
      <c r="T152" s="126">
        <f t="shared" si="62"/>
        <v>100</v>
      </c>
      <c r="U152" s="139">
        <f t="shared" si="63"/>
        <v>0</v>
      </c>
      <c r="V152" s="119"/>
      <c r="W152" s="100"/>
      <c r="X152" s="100"/>
      <c r="Y152" s="126">
        <f t="shared" si="64"/>
        <v>100</v>
      </c>
      <c r="Z152" s="139">
        <f t="shared" si="58"/>
        <v>0</v>
      </c>
    </row>
    <row r="153" spans="1:26" x14ac:dyDescent="0.25">
      <c r="A153" s="25" t="s">
        <v>343</v>
      </c>
      <c r="B153" s="25" t="s">
        <v>251</v>
      </c>
      <c r="C153" s="26" t="s">
        <v>252</v>
      </c>
      <c r="D153" s="25" t="s">
        <v>253</v>
      </c>
      <c r="E153" s="47"/>
      <c r="F153" s="109">
        <f t="shared" si="59"/>
        <v>0</v>
      </c>
      <c r="G153" s="119">
        <v>67.14</v>
      </c>
      <c r="H153" s="100">
        <v>16</v>
      </c>
      <c r="I153" s="100">
        <v>0</v>
      </c>
      <c r="J153" s="126">
        <f t="shared" si="56"/>
        <v>48.86</v>
      </c>
      <c r="K153" s="139">
        <f t="shared" si="60"/>
        <v>0</v>
      </c>
      <c r="L153" s="119"/>
      <c r="M153" s="100"/>
      <c r="N153" s="100"/>
      <c r="O153" s="101">
        <f t="shared" si="57"/>
        <v>100</v>
      </c>
      <c r="P153" s="139">
        <f t="shared" si="61"/>
        <v>0</v>
      </c>
      <c r="Q153" s="119"/>
      <c r="R153" s="100"/>
      <c r="S153" s="100"/>
      <c r="T153" s="126">
        <f t="shared" si="62"/>
        <v>100</v>
      </c>
      <c r="U153" s="139">
        <f t="shared" si="63"/>
        <v>0</v>
      </c>
      <c r="V153" s="119"/>
      <c r="W153" s="100"/>
      <c r="X153" s="100"/>
      <c r="Y153" s="126">
        <f t="shared" si="64"/>
        <v>100</v>
      </c>
      <c r="Z153" s="139">
        <f t="shared" si="58"/>
        <v>0</v>
      </c>
    </row>
    <row r="154" spans="1:26" x14ac:dyDescent="0.25">
      <c r="A154" s="25" t="s">
        <v>255</v>
      </c>
      <c r="B154" s="25" t="s">
        <v>105</v>
      </c>
      <c r="C154" s="26" t="s">
        <v>342</v>
      </c>
      <c r="D154" s="25" t="s">
        <v>106</v>
      </c>
      <c r="E154" s="47"/>
      <c r="F154" s="109">
        <f t="shared" si="59"/>
        <v>0</v>
      </c>
      <c r="G154" s="119"/>
      <c r="H154" s="100"/>
      <c r="I154" s="100"/>
      <c r="J154" s="126">
        <f t="shared" si="56"/>
        <v>100</v>
      </c>
      <c r="K154" s="139">
        <f t="shared" si="60"/>
        <v>0</v>
      </c>
      <c r="L154" s="119"/>
      <c r="M154" s="100"/>
      <c r="N154" s="100"/>
      <c r="O154" s="101">
        <f t="shared" si="57"/>
        <v>100</v>
      </c>
      <c r="P154" s="139">
        <f t="shared" si="61"/>
        <v>0</v>
      </c>
      <c r="Q154" s="119"/>
      <c r="R154" s="100"/>
      <c r="S154" s="100"/>
      <c r="T154" s="126">
        <f t="shared" si="62"/>
        <v>100</v>
      </c>
      <c r="U154" s="139">
        <f t="shared" si="63"/>
        <v>0</v>
      </c>
      <c r="V154" s="119"/>
      <c r="W154" s="100"/>
      <c r="X154" s="100"/>
      <c r="Y154" s="126">
        <f t="shared" si="64"/>
        <v>100</v>
      </c>
      <c r="Z154" s="139">
        <f t="shared" si="58"/>
        <v>0</v>
      </c>
    </row>
    <row r="155" spans="1:26" x14ac:dyDescent="0.25">
      <c r="A155" s="25" t="s">
        <v>260</v>
      </c>
      <c r="B155" s="25" t="s">
        <v>261</v>
      </c>
      <c r="C155" s="26" t="s">
        <v>262</v>
      </c>
      <c r="D155" s="25" t="s">
        <v>263</v>
      </c>
      <c r="E155" s="47"/>
      <c r="F155" s="109">
        <f t="shared" si="59"/>
        <v>0</v>
      </c>
      <c r="G155" s="119"/>
      <c r="H155" s="100"/>
      <c r="I155" s="100"/>
      <c r="J155" s="126">
        <f t="shared" si="56"/>
        <v>100</v>
      </c>
      <c r="K155" s="139">
        <f t="shared" si="60"/>
        <v>0</v>
      </c>
      <c r="L155" s="119"/>
      <c r="M155" s="100"/>
      <c r="N155" s="100"/>
      <c r="O155" s="101">
        <f t="shared" si="57"/>
        <v>100</v>
      </c>
      <c r="P155" s="139">
        <f t="shared" si="61"/>
        <v>0</v>
      </c>
      <c r="Q155" s="119"/>
      <c r="R155" s="100"/>
      <c r="S155" s="100"/>
      <c r="T155" s="126">
        <f t="shared" si="62"/>
        <v>100</v>
      </c>
      <c r="U155" s="139">
        <f t="shared" si="63"/>
        <v>0</v>
      </c>
      <c r="V155" s="119"/>
      <c r="W155" s="100"/>
      <c r="X155" s="100"/>
      <c r="Y155" s="126">
        <f t="shared" si="64"/>
        <v>100</v>
      </c>
      <c r="Z155" s="139">
        <f t="shared" si="58"/>
        <v>0</v>
      </c>
    </row>
    <row r="156" spans="1:26" x14ac:dyDescent="0.25">
      <c r="A156" s="25" t="s">
        <v>269</v>
      </c>
      <c r="B156" s="25" t="s">
        <v>115</v>
      </c>
      <c r="C156" s="26" t="s">
        <v>270</v>
      </c>
      <c r="D156" s="25" t="s">
        <v>116</v>
      </c>
      <c r="E156" s="47"/>
      <c r="F156" s="109">
        <f t="shared" si="59"/>
        <v>17</v>
      </c>
      <c r="G156" s="119">
        <v>63.21</v>
      </c>
      <c r="H156" s="100">
        <v>0</v>
      </c>
      <c r="I156" s="100">
        <v>0</v>
      </c>
      <c r="J156" s="126">
        <f t="shared" si="56"/>
        <v>36.79</v>
      </c>
      <c r="K156" s="139">
        <f>IF(OR(G156&lt;60,H156+I156&gt;9),0,21-_xlfn.RANK.EQ(J156,$J$148:$J$162,1))</f>
        <v>17</v>
      </c>
      <c r="L156" s="119"/>
      <c r="M156" s="100"/>
      <c r="N156" s="100"/>
      <c r="O156" s="101">
        <f t="shared" si="57"/>
        <v>100</v>
      </c>
      <c r="P156" s="139">
        <f t="shared" si="61"/>
        <v>0</v>
      </c>
      <c r="Q156" s="119"/>
      <c r="R156" s="100"/>
      <c r="S156" s="100"/>
      <c r="T156" s="126">
        <f t="shared" si="62"/>
        <v>100</v>
      </c>
      <c r="U156" s="139">
        <f t="shared" si="63"/>
        <v>0</v>
      </c>
      <c r="V156" s="119"/>
      <c r="W156" s="100"/>
      <c r="X156" s="100"/>
      <c r="Y156" s="126">
        <f t="shared" si="64"/>
        <v>100</v>
      </c>
      <c r="Z156" s="139">
        <f t="shared" si="58"/>
        <v>0</v>
      </c>
    </row>
    <row r="157" spans="1:26" x14ac:dyDescent="0.25">
      <c r="A157" s="25" t="s">
        <v>269</v>
      </c>
      <c r="B157" s="25" t="s">
        <v>115</v>
      </c>
      <c r="C157" s="26" t="s">
        <v>270</v>
      </c>
      <c r="D157" s="25" t="s">
        <v>271</v>
      </c>
      <c r="E157" s="47"/>
      <c r="F157" s="109">
        <f t="shared" si="59"/>
        <v>0</v>
      </c>
      <c r="G157" s="119"/>
      <c r="H157" s="100"/>
      <c r="I157" s="100"/>
      <c r="J157" s="126">
        <f t="shared" si="56"/>
        <v>100</v>
      </c>
      <c r="K157" s="139">
        <f t="shared" si="60"/>
        <v>0</v>
      </c>
      <c r="L157" s="119"/>
      <c r="M157" s="100"/>
      <c r="N157" s="100"/>
      <c r="O157" s="101">
        <f t="shared" si="57"/>
        <v>100</v>
      </c>
      <c r="P157" s="139">
        <f t="shared" si="61"/>
        <v>0</v>
      </c>
      <c r="Q157" s="119"/>
      <c r="R157" s="100"/>
      <c r="S157" s="100"/>
      <c r="T157" s="126">
        <f t="shared" si="62"/>
        <v>100</v>
      </c>
      <c r="U157" s="139">
        <f t="shared" si="63"/>
        <v>0</v>
      </c>
      <c r="V157" s="119"/>
      <c r="W157" s="100"/>
      <c r="X157" s="100"/>
      <c r="Y157" s="126">
        <f t="shared" si="64"/>
        <v>100</v>
      </c>
      <c r="Z157" s="139">
        <f t="shared" si="58"/>
        <v>0</v>
      </c>
    </row>
    <row r="158" spans="1:26" x14ac:dyDescent="0.25">
      <c r="A158" s="25" t="s">
        <v>310</v>
      </c>
      <c r="B158" s="25" t="s">
        <v>311</v>
      </c>
      <c r="C158" s="26" t="s">
        <v>126</v>
      </c>
      <c r="D158" s="25" t="s">
        <v>312</v>
      </c>
      <c r="E158" s="47"/>
      <c r="F158" s="109">
        <f t="shared" si="59"/>
        <v>18</v>
      </c>
      <c r="G158" s="119">
        <v>63.93</v>
      </c>
      <c r="H158" s="100">
        <v>0</v>
      </c>
      <c r="I158" s="100">
        <v>0</v>
      </c>
      <c r="J158" s="126">
        <f t="shared" si="56"/>
        <v>36.07</v>
      </c>
      <c r="K158" s="139">
        <f t="shared" si="60"/>
        <v>18</v>
      </c>
      <c r="L158" s="119"/>
      <c r="M158" s="100"/>
      <c r="N158" s="100"/>
      <c r="O158" s="101">
        <f t="shared" si="57"/>
        <v>100</v>
      </c>
      <c r="P158" s="139">
        <f t="shared" si="61"/>
        <v>0</v>
      </c>
      <c r="Q158" s="119"/>
      <c r="R158" s="100"/>
      <c r="S158" s="100"/>
      <c r="T158" s="126">
        <f t="shared" si="62"/>
        <v>100</v>
      </c>
      <c r="U158" s="139">
        <f t="shared" si="63"/>
        <v>0</v>
      </c>
      <c r="V158" s="119"/>
      <c r="W158" s="100"/>
      <c r="X158" s="100"/>
      <c r="Y158" s="126">
        <f t="shared" si="64"/>
        <v>100</v>
      </c>
      <c r="Z158" s="139">
        <f t="shared" si="58"/>
        <v>0</v>
      </c>
    </row>
    <row r="159" spans="1:26" x14ac:dyDescent="0.25">
      <c r="A159" s="25" t="s">
        <v>154</v>
      </c>
      <c r="B159" s="25" t="s">
        <v>314</v>
      </c>
      <c r="C159" s="26" t="s">
        <v>220</v>
      </c>
      <c r="D159" s="25" t="s">
        <v>324</v>
      </c>
      <c r="E159" s="47"/>
      <c r="F159" s="109">
        <f t="shared" si="59"/>
        <v>19</v>
      </c>
      <c r="G159" s="119">
        <v>65.36</v>
      </c>
      <c r="H159" s="100">
        <v>0</v>
      </c>
      <c r="I159" s="100">
        <v>0</v>
      </c>
      <c r="J159" s="126">
        <f t="shared" si="56"/>
        <v>34.64</v>
      </c>
      <c r="K159" s="139">
        <f t="shared" si="60"/>
        <v>19</v>
      </c>
      <c r="L159" s="119"/>
      <c r="M159" s="100"/>
      <c r="N159" s="100"/>
      <c r="O159" s="101">
        <f t="shared" si="57"/>
        <v>100</v>
      </c>
      <c r="P159" s="139">
        <f t="shared" si="61"/>
        <v>0</v>
      </c>
      <c r="Q159" s="119"/>
      <c r="R159" s="100"/>
      <c r="S159" s="100"/>
      <c r="T159" s="126">
        <f t="shared" si="62"/>
        <v>100</v>
      </c>
      <c r="U159" s="139">
        <f t="shared" si="63"/>
        <v>0</v>
      </c>
      <c r="V159" s="119"/>
      <c r="W159" s="100"/>
      <c r="X159" s="100"/>
      <c r="Y159" s="126">
        <f t="shared" si="64"/>
        <v>100</v>
      </c>
      <c r="Z159" s="139">
        <f t="shared" si="58"/>
        <v>0</v>
      </c>
    </row>
    <row r="160" spans="1:26" x14ac:dyDescent="0.25">
      <c r="A160" s="25" t="s">
        <v>390</v>
      </c>
      <c r="B160" s="25" t="s">
        <v>314</v>
      </c>
      <c r="C160" s="26" t="s">
        <v>290</v>
      </c>
      <c r="D160" s="25" t="s">
        <v>391</v>
      </c>
      <c r="E160" s="47"/>
      <c r="F160" s="109">
        <f t="shared" si="59"/>
        <v>0</v>
      </c>
      <c r="G160" s="119"/>
      <c r="H160" s="100"/>
      <c r="I160" s="100"/>
      <c r="J160" s="126">
        <f t="shared" si="56"/>
        <v>100</v>
      </c>
      <c r="K160" s="139">
        <f>IF(OR(G160&lt;60,H160+I160&gt;9),0,21-_xlfn.RANK.EQ(J160,$J$99:$J$140,1))</f>
        <v>0</v>
      </c>
      <c r="L160" s="99"/>
      <c r="M160" s="100"/>
      <c r="N160" s="100"/>
      <c r="O160" s="101">
        <f t="shared" si="57"/>
        <v>100</v>
      </c>
      <c r="P160" s="139">
        <f>IF(OR(L160&lt;60,M160+N160&gt;9),0,21-_xlfn.RANK.EQ(O160,$O$99:$O$140,1))</f>
        <v>0</v>
      </c>
      <c r="Q160" s="99"/>
      <c r="R160" s="99"/>
      <c r="S160" s="99"/>
      <c r="T160" s="101">
        <f>100-Q160+(R160+S160)</f>
        <v>100</v>
      </c>
      <c r="U160" s="139">
        <f>IF(OR(Q160&lt;60,R160+S160&gt;9),0,21-_xlfn.RANK.EQ(T160,$T$99:$T$140,1))</f>
        <v>0</v>
      </c>
      <c r="V160" s="99"/>
      <c r="W160" s="99"/>
      <c r="X160" s="99"/>
      <c r="Y160" s="101">
        <f>100-V160+(W160+X160)</f>
        <v>100</v>
      </c>
      <c r="Z160" s="139">
        <f>IF(OR(V160&lt;60,W160+X160&gt;9),0,21-_xlfn.RANK.EQ(Y160,$Y$99:$Y$140,1))</f>
        <v>0</v>
      </c>
    </row>
    <row r="161" spans="1:26" x14ac:dyDescent="0.25">
      <c r="A161" s="25" t="s">
        <v>327</v>
      </c>
      <c r="B161" s="25" t="s">
        <v>289</v>
      </c>
      <c r="C161" s="26" t="s">
        <v>290</v>
      </c>
      <c r="D161" s="25" t="s">
        <v>328</v>
      </c>
      <c r="E161" s="47"/>
      <c r="F161" s="109">
        <f t="shared" si="59"/>
        <v>0</v>
      </c>
      <c r="G161" s="119"/>
      <c r="H161" s="100"/>
      <c r="I161" s="100"/>
      <c r="J161" s="126">
        <f t="shared" si="56"/>
        <v>100</v>
      </c>
      <c r="K161" s="139">
        <f t="shared" si="60"/>
        <v>0</v>
      </c>
      <c r="L161" s="119"/>
      <c r="M161" s="100"/>
      <c r="N161" s="100"/>
      <c r="O161" s="101">
        <f t="shared" si="57"/>
        <v>100</v>
      </c>
      <c r="P161" s="139">
        <f t="shared" si="61"/>
        <v>0</v>
      </c>
      <c r="Q161" s="119"/>
      <c r="R161" s="100"/>
      <c r="S161" s="100"/>
      <c r="T161" s="126">
        <f t="shared" si="62"/>
        <v>100</v>
      </c>
      <c r="U161" s="139">
        <f t="shared" si="63"/>
        <v>0</v>
      </c>
      <c r="V161" s="119"/>
      <c r="W161" s="100"/>
      <c r="X161" s="100"/>
      <c r="Y161" s="126">
        <f t="shared" si="64"/>
        <v>100</v>
      </c>
      <c r="Z161" s="139">
        <f>IF(OR(V161&lt;60,W161+X161&gt;9),0,21-_xlfn.RANK.EQ(Y161,$Y$148:$YO$162,1))</f>
        <v>0</v>
      </c>
    </row>
    <row r="162" spans="1:26" x14ac:dyDescent="0.25">
      <c r="A162" s="28" t="s">
        <v>334</v>
      </c>
      <c r="B162" s="28" t="s">
        <v>335</v>
      </c>
      <c r="C162" s="29" t="s">
        <v>336</v>
      </c>
      <c r="D162" s="28" t="s">
        <v>338</v>
      </c>
      <c r="E162" s="72"/>
      <c r="F162" s="109">
        <f t="shared" si="59"/>
        <v>0</v>
      </c>
      <c r="G162" s="120"/>
      <c r="H162" s="105"/>
      <c r="I162" s="105"/>
      <c r="J162" s="126">
        <f t="shared" si="56"/>
        <v>100</v>
      </c>
      <c r="K162" s="146">
        <f t="shared" si="60"/>
        <v>0</v>
      </c>
      <c r="L162" s="120"/>
      <c r="M162" s="105"/>
      <c r="N162" s="105"/>
      <c r="O162" s="107">
        <f t="shared" si="57"/>
        <v>100</v>
      </c>
      <c r="P162" s="146">
        <f t="shared" si="61"/>
        <v>0</v>
      </c>
      <c r="Q162" s="120"/>
      <c r="R162" s="105"/>
      <c r="S162" s="105"/>
      <c r="T162" s="147">
        <f t="shared" si="62"/>
        <v>100</v>
      </c>
      <c r="U162" s="146">
        <f t="shared" si="63"/>
        <v>0</v>
      </c>
      <c r="V162" s="120"/>
      <c r="W162" s="105"/>
      <c r="X162" s="105"/>
      <c r="Y162" s="147">
        <f t="shared" si="64"/>
        <v>100</v>
      </c>
      <c r="Z162" s="146">
        <f>IF(OR(V162&lt;60,W162+X162&gt;9),0,21-_xlfn.RANK.EQ(Y162,$Y$148:$YO$162,1))</f>
        <v>0</v>
      </c>
    </row>
    <row r="163" spans="1:26" ht="16.5" thickBot="1" x14ac:dyDescent="0.3">
      <c r="A163" s="25" t="s">
        <v>313</v>
      </c>
      <c r="B163" s="25" t="s">
        <v>314</v>
      </c>
      <c r="C163" s="25" t="s">
        <v>315</v>
      </c>
      <c r="D163" s="25" t="s">
        <v>367</v>
      </c>
      <c r="E163" s="23"/>
      <c r="F163" s="116">
        <f>K163+P163+U163+Z163</f>
        <v>0</v>
      </c>
      <c r="G163" s="82"/>
      <c r="H163" s="85"/>
      <c r="I163" s="85"/>
      <c r="J163" s="126">
        <f t="shared" si="56"/>
        <v>100</v>
      </c>
      <c r="K163" s="116">
        <f t="shared" si="60"/>
        <v>0</v>
      </c>
      <c r="L163" s="82"/>
      <c r="M163" s="85"/>
      <c r="N163" s="85"/>
      <c r="O163" s="100">
        <f t="shared" si="57"/>
        <v>100</v>
      </c>
      <c r="P163" s="116">
        <f t="shared" si="61"/>
        <v>0</v>
      </c>
      <c r="Q163" s="85"/>
      <c r="R163" s="85"/>
      <c r="S163" s="85"/>
      <c r="T163" s="100">
        <f t="shared" si="62"/>
        <v>100</v>
      </c>
      <c r="U163" s="116">
        <f t="shared" si="63"/>
        <v>0</v>
      </c>
      <c r="V163" s="82"/>
      <c r="W163" s="85"/>
      <c r="X163" s="85"/>
      <c r="Y163" s="100">
        <f t="shared" si="64"/>
        <v>100</v>
      </c>
      <c r="Z163" s="116">
        <f>IF(OR(V163&lt;60,W163+X163&gt;9),0,21-_xlfn.RANK.EQ(Y163,$Y$148:$YO$162,1))</f>
        <v>0</v>
      </c>
    </row>
    <row r="164" spans="1:26" ht="16.5" thickBot="1" x14ac:dyDescent="0.3">
      <c r="A164" s="35"/>
      <c r="B164" s="35"/>
      <c r="C164" s="35"/>
      <c r="D164" s="1"/>
    </row>
    <row r="165" spans="1:26" ht="24" thickBot="1" x14ac:dyDescent="0.3">
      <c r="G165" s="237" t="s">
        <v>279</v>
      </c>
      <c r="H165" s="238"/>
      <c r="I165" s="238"/>
      <c r="J165" s="238"/>
      <c r="K165" s="66"/>
      <c r="L165" s="239" t="s">
        <v>280</v>
      </c>
      <c r="M165" s="239"/>
      <c r="N165" s="239"/>
      <c r="O165" s="239"/>
      <c r="P165" s="67"/>
      <c r="Q165" s="237" t="s">
        <v>40</v>
      </c>
      <c r="R165" s="238"/>
      <c r="S165" s="238"/>
      <c r="T165" s="238"/>
      <c r="U165" s="66"/>
      <c r="V165" s="240" t="s">
        <v>41</v>
      </c>
      <c r="W165" s="239"/>
      <c r="X165" s="239"/>
      <c r="Y165" s="239"/>
      <c r="Z165" s="67"/>
    </row>
    <row r="166" spans="1:26" s="17" customFormat="1" ht="31.5" x14ac:dyDescent="0.25">
      <c r="A166" s="222" t="s">
        <v>48</v>
      </c>
      <c r="B166" s="217"/>
      <c r="C166" s="217"/>
      <c r="D166" s="217"/>
      <c r="E166" s="236"/>
      <c r="F166" s="143" t="s">
        <v>4</v>
      </c>
      <c r="G166" s="75" t="s">
        <v>42</v>
      </c>
      <c r="H166" s="70" t="s">
        <v>5</v>
      </c>
      <c r="I166" s="70" t="s">
        <v>6</v>
      </c>
      <c r="J166" s="71" t="s">
        <v>43</v>
      </c>
      <c r="K166" s="12" t="s">
        <v>44</v>
      </c>
      <c r="L166" s="75" t="s">
        <v>42</v>
      </c>
      <c r="M166" s="70" t="s">
        <v>5</v>
      </c>
      <c r="N166" s="70" t="s">
        <v>6</v>
      </c>
      <c r="O166" s="71" t="s">
        <v>43</v>
      </c>
      <c r="P166" s="12" t="s">
        <v>44</v>
      </c>
      <c r="Q166" s="68" t="s">
        <v>42</v>
      </c>
      <c r="R166" s="14" t="s">
        <v>5</v>
      </c>
      <c r="S166" s="14" t="s">
        <v>6</v>
      </c>
      <c r="T166" s="16" t="s">
        <v>43</v>
      </c>
      <c r="U166" s="15" t="s">
        <v>44</v>
      </c>
      <c r="V166" s="68" t="s">
        <v>42</v>
      </c>
      <c r="W166" s="14" t="s">
        <v>5</v>
      </c>
      <c r="X166" s="14" t="s">
        <v>6</v>
      </c>
      <c r="Y166" s="16" t="s">
        <v>43</v>
      </c>
      <c r="Z166" s="15" t="s">
        <v>44</v>
      </c>
    </row>
    <row r="167" spans="1:26" x14ac:dyDescent="0.25">
      <c r="A167" s="18" t="s">
        <v>11</v>
      </c>
      <c r="B167" s="18" t="s">
        <v>12</v>
      </c>
      <c r="C167" s="19" t="s">
        <v>13</v>
      </c>
      <c r="D167" s="18" t="s">
        <v>14</v>
      </c>
      <c r="E167" s="46" t="s">
        <v>61</v>
      </c>
      <c r="F167" s="109"/>
      <c r="G167" s="99"/>
      <c r="H167" s="100"/>
      <c r="I167" s="100"/>
      <c r="J167" s="101"/>
      <c r="K167" s="102"/>
      <c r="L167" s="99"/>
      <c r="M167" s="100"/>
      <c r="N167" s="100"/>
      <c r="O167" s="101"/>
      <c r="P167" s="102"/>
      <c r="Q167" s="119"/>
      <c r="R167" s="100"/>
      <c r="S167" s="100"/>
      <c r="T167" s="101"/>
      <c r="U167" s="102"/>
      <c r="V167" s="119"/>
      <c r="W167" s="100"/>
      <c r="X167" s="100"/>
      <c r="Y167" s="101"/>
      <c r="Z167" s="102"/>
    </row>
    <row r="168" spans="1:26" x14ac:dyDescent="0.25">
      <c r="A168" s="25" t="s">
        <v>255</v>
      </c>
      <c r="B168" s="25" t="s">
        <v>105</v>
      </c>
      <c r="C168" s="26"/>
      <c r="D168" s="25" t="s">
        <v>106</v>
      </c>
      <c r="E168" s="47"/>
      <c r="F168" s="109">
        <f>K168+P168+U168+Z168</f>
        <v>0</v>
      </c>
      <c r="G168" s="99"/>
      <c r="H168" s="100"/>
      <c r="I168" s="100"/>
      <c r="J168" s="126">
        <f>100-G168+H168+I168</f>
        <v>100</v>
      </c>
      <c r="K168" s="139">
        <f>IF(OR(G168&lt;60,H168+I168&gt;9),0,21-_xlfn.RANK.EQ(J168,$J$168:$J$170,1))</f>
        <v>0</v>
      </c>
      <c r="L168" s="99"/>
      <c r="M168" s="100"/>
      <c r="N168" s="100"/>
      <c r="O168" s="126">
        <f>100-L168+M168+N168</f>
        <v>100</v>
      </c>
      <c r="P168" s="139">
        <f>IF(OR(L168&lt;60,M168+N168&gt;9),0,21-_xlfn.RANK.EQ(O168,$O$168:$O$170,1))</f>
        <v>0</v>
      </c>
      <c r="Q168" s="119"/>
      <c r="R168" s="100"/>
      <c r="S168" s="100"/>
      <c r="T168" s="126">
        <f>100-Q168+R168+S168</f>
        <v>100</v>
      </c>
      <c r="U168" s="139">
        <f>IF(OR(Q168&lt;60,R168+S168&gt;9),0,21-_xlfn.RANK.EQ(T168,$T$168:$T$170,1))</f>
        <v>0</v>
      </c>
      <c r="V168" s="119"/>
      <c r="W168" s="100"/>
      <c r="X168" s="100"/>
      <c r="Y168" s="126">
        <f>100-V168+W168+X168</f>
        <v>100</v>
      </c>
      <c r="Z168" s="139">
        <f>IF(OR(V168&lt;60,W168+X168&gt;9),0,21-_xlfn.RANK.EQ(Y168,$Y$168:$Y$170,1))</f>
        <v>0</v>
      </c>
    </row>
    <row r="169" spans="1:26" x14ac:dyDescent="0.25">
      <c r="A169" s="25" t="s">
        <v>260</v>
      </c>
      <c r="B169" s="25" t="s">
        <v>261</v>
      </c>
      <c r="C169" s="26" t="s">
        <v>262</v>
      </c>
      <c r="D169" s="25" t="s">
        <v>263</v>
      </c>
      <c r="E169" s="47"/>
      <c r="F169" s="109">
        <f>K169+P169+U169+Z169</f>
        <v>0</v>
      </c>
      <c r="G169" s="99"/>
      <c r="H169" s="100"/>
      <c r="I169" s="100"/>
      <c r="J169" s="126">
        <f>100-G169+H169+I169</f>
        <v>100</v>
      </c>
      <c r="K169" s="139">
        <f>IF(OR(G169&lt;60,H169+I169&gt;9),0,21-_xlfn.RANK.EQ(J169,$J$168:$J$170,1))</f>
        <v>0</v>
      </c>
      <c r="L169" s="99"/>
      <c r="M169" s="100"/>
      <c r="N169" s="100"/>
      <c r="O169" s="126">
        <f>100-L169+M169+N169</f>
        <v>100</v>
      </c>
      <c r="P169" s="139">
        <f>IF(OR(L169&lt;60,M169+N169&gt;9),0,21-_xlfn.RANK.EQ(O169,$O$168:$O$170,1))</f>
        <v>0</v>
      </c>
      <c r="Q169" s="119"/>
      <c r="R169" s="100"/>
      <c r="S169" s="110"/>
      <c r="T169" s="126">
        <f>100-Q169+R169+S169</f>
        <v>100</v>
      </c>
      <c r="U169" s="139">
        <f>IF(OR(Q169&lt;60,R169+S169&gt;9),0,21-_xlfn.RANK.EQ(T169,$T$168:$T$170,1))</f>
        <v>0</v>
      </c>
      <c r="V169" s="119"/>
      <c r="W169" s="100"/>
      <c r="X169" s="110"/>
      <c r="Y169" s="126">
        <f>100-V169+W169+X169</f>
        <v>100</v>
      </c>
      <c r="Z169" s="139">
        <f>IF(OR(V169&lt;60,W169+X169&gt;9),0,21-_xlfn.RANK.EQ(Y169,$Y$168:$Y$170,1))</f>
        <v>0</v>
      </c>
    </row>
    <row r="170" spans="1:26" x14ac:dyDescent="0.25">
      <c r="A170" s="25" t="s">
        <v>269</v>
      </c>
      <c r="B170" s="25" t="s">
        <v>115</v>
      </c>
      <c r="C170" s="25" t="s">
        <v>270</v>
      </c>
      <c r="D170" s="25" t="s">
        <v>271</v>
      </c>
      <c r="E170" s="47"/>
      <c r="F170" s="109">
        <f>K170+P170+U170+Z170</f>
        <v>20</v>
      </c>
      <c r="G170" s="104">
        <v>62.19</v>
      </c>
      <c r="H170" s="105">
        <v>4</v>
      </c>
      <c r="I170" s="105">
        <v>0</v>
      </c>
      <c r="J170" s="107">
        <f>100-G170+(H170+I170)</f>
        <v>41.81</v>
      </c>
      <c r="K170" s="146">
        <f>IF(OR(G170&lt;60,H170+I170&gt;9),0,21-_xlfn.RANK.EQ(J170,$J$168:$J$170,1))</f>
        <v>20</v>
      </c>
      <c r="L170" s="104"/>
      <c r="M170" s="105"/>
      <c r="N170" s="105"/>
      <c r="O170" s="107">
        <f>100-L170+(M170+N170)</f>
        <v>100</v>
      </c>
      <c r="P170" s="146">
        <f>IF(OR(L170&lt;60,M170+N170&gt;9),0,21-_xlfn.RANK.EQ(O170,$O$168:$O$170,1))</f>
        <v>0</v>
      </c>
      <c r="Q170" s="120"/>
      <c r="R170" s="105"/>
      <c r="S170" s="148"/>
      <c r="T170" s="107">
        <f>100-Q170+(R170+S170)</f>
        <v>100</v>
      </c>
      <c r="U170" s="146">
        <f>IF(OR(Q170&lt;60,R170+S170&gt;9),0,21-_xlfn.RANK.EQ(T170,$T$168:$T$170,1))</f>
        <v>0</v>
      </c>
      <c r="V170" s="120"/>
      <c r="W170" s="105"/>
      <c r="X170" s="148"/>
      <c r="Y170" s="107">
        <f>100-V170+(W170+X170)</f>
        <v>100</v>
      </c>
      <c r="Z170" s="146">
        <f>IF(OR(V170&lt;60,W170+X170&gt;9),0,21-_xlfn.RANK.EQ(Y170,$Y$168:$Y$170,1))</f>
        <v>0</v>
      </c>
    </row>
    <row r="171" spans="1:26" ht="16.5" thickBot="1" x14ac:dyDescent="0.3">
      <c r="A171" s="25" t="s">
        <v>313</v>
      </c>
      <c r="B171" s="25" t="s">
        <v>314</v>
      </c>
      <c r="C171" s="25" t="s">
        <v>315</v>
      </c>
      <c r="D171" s="25" t="s">
        <v>367</v>
      </c>
      <c r="E171" s="47"/>
      <c r="F171" s="116">
        <f>K171+P171+U171+Z171</f>
        <v>0</v>
      </c>
      <c r="G171" s="99"/>
      <c r="H171" s="100"/>
      <c r="I171" s="100"/>
      <c r="J171" s="101">
        <f>100-G171+(H171+I171)</f>
        <v>100</v>
      </c>
      <c r="K171" s="140">
        <f>IF(OR(G171&lt;60,H171+I171&gt;9),0,21-_xlfn.RANK.EQ(J171,$J$168:$J$170,1))</f>
        <v>0</v>
      </c>
      <c r="L171" s="82"/>
      <c r="M171" s="85"/>
      <c r="N171" s="85"/>
      <c r="O171" s="100">
        <f>100-L171+(M171+N171)</f>
        <v>100</v>
      </c>
      <c r="P171" s="140">
        <f>IF(OR(L171&lt;60,M171+N171&gt;9),0,21-_xlfn.RANK.EQ(O171,$O$168:$O$170,1))</f>
        <v>0</v>
      </c>
      <c r="Q171" s="82"/>
      <c r="R171" s="85"/>
      <c r="S171" s="85"/>
      <c r="T171" s="100">
        <f>100-Q171+(R171+S171)</f>
        <v>100</v>
      </c>
      <c r="U171" s="140">
        <f>IF(OR(Q171&lt;60,R171+S171&gt;9),0,21-_xlfn.RANK.EQ(T171,$T$168:$T$170,1))</f>
        <v>0</v>
      </c>
      <c r="V171" s="85"/>
      <c r="W171" s="85"/>
      <c r="X171" s="85"/>
      <c r="Y171" s="100">
        <f>100-V171+(W171+X171)</f>
        <v>100</v>
      </c>
      <c r="Z171" s="140">
        <f>IF(OR(V171&lt;60,W171+X171&gt;9),0,21-_xlfn.RANK.EQ(Y171,$Y$168:$Y$170,1))</f>
        <v>0</v>
      </c>
    </row>
  </sheetData>
  <protectedRanges>
    <protectedRange algorithmName="SHA-512" hashValue="Apnk9LEbYxRpSZcjU97H6doUg/5csDURqMcDtbiOpYdX3f6l5Yvzsxaqv13NMtippi1Z0/Pw9Etvtktb0idoXQ==" saltValue="0XBid9/n7HrDOp1hu6OxVA==" spinCount="100000" sqref="V1:X22 V23:W23 Q1:S22 Q23:R23 A107:D107 A65:B67 A70:B70 A154:B155 A165:B169 E67:E68 D70:E70 C65:E66 E61:E62 A58:E60 E57 A1:P6 A101:E102 E103 A104:E105 A108:E108 E106:E107 A114:E114 A118:E118 E77:E93 D81 V24:X84 A56:E56 A63:E63 E64 A69:E69 E71:E75 E100 E115:E117 E109:E113 E7:K7 L7:P20 A21:P25 A50:P54 A49:O49 P44:P49 E55:O55 Q24:S84 P55:P84 T1:U84 A38:P43 A83:D84 A138:D140 A86:D90 E26:P26 E44:O44 A144:XFD148 D99:XFD99 Y1:XFD84 C165:XFD167 A94:XFD98 A172:XFD1048576 A8:K20 A28:E37 F27:P37 A47:E48 E45:E46 F45:O48 G56:O84 G85:XFD89 F56:F89 E168:XFD171 E119:E143 E27 F90:XFD93 F100:XFD143 E149:XFD164" name="Range1"/>
    <protectedRange algorithmName="SHA-512" hashValue="NAZD3qgxdrlzabacLBE6e7h5ZmXY7wxINVLTXmDWPfUES+YR2V1HNj/E15OhYFiJLVmWPKJ0egYjXUfTOKONZg==" saltValue="Ncxfyc7xk9aUc4+aZopcog==" spinCount="100000" sqref="E76" name="Range1_1"/>
    <protectedRange algorithmName="SHA-512" hashValue="NAZD3qgxdrlzabacLBE6e7h5ZmXY7wxINVLTXmDWPfUES+YR2V1HNj/E15OhYFiJLVmWPKJ0egYjXUfTOKONZg==" saltValue="Ncxfyc7xk9aUc4+aZopcog==" spinCount="100000" sqref="A55:D55 A99:C99 A81:C81" name="Range1_2"/>
    <protectedRange algorithmName="SHA-512" hashValue="gd6M1j8R2Vcbfm85n99c1D0xjmQvjBlg34UZhxeJx1NLSFqB74OeW1e3isf5ACnAc8NEYyF7OwgEUMDCcurwNA==" saltValue="t3zYNUJUDTdmjGFelNhf8w==" spinCount="100000" sqref="A103:D103 A82:D82" name="Range1_3"/>
    <protectedRange algorithmName="SHA-512" hashValue="NAZD3qgxdrlzabacLBE6e7h5ZmXY7wxINVLTXmDWPfUES+YR2V1HNj/E15OhYFiJLVmWPKJ0egYjXUfTOKONZg==" saltValue="Ncxfyc7xk9aUc4+aZopcog==" spinCount="100000" sqref="A57:D57" name="Range1_4"/>
    <protectedRange algorithmName="SHA-512" hashValue="NAZD3qgxdrlzabacLBE6e7h5ZmXY7wxINVLTXmDWPfUES+YR2V1HNj/E15OhYFiJLVmWPKJ0egYjXUfTOKONZg==" saltValue="Ncxfyc7xk9aUc4+aZopcog==" spinCount="100000" sqref="A7:D7 A26:D26" name="Range1_5"/>
    <protectedRange algorithmName="SHA-512" hashValue="gd6M1j8R2Vcbfm85n99c1D0xjmQvjBlg34UZhxeJx1NLSFqB74OeW1e3isf5ACnAc8NEYyF7OwgEUMDCcurwNA==" saltValue="t3zYNUJUDTdmjGFelNhf8w==" spinCount="100000" sqref="A106:D106" name="Range1_6"/>
    <protectedRange algorithmName="SHA-512" hashValue="gd6M1j8R2Vcbfm85n99c1D0xjmQvjBlg34UZhxeJx1NLSFqB74OeW1e3isf5ACnAc8NEYyF7OwgEUMDCcurwNA==" saltValue="t3zYNUJUDTdmjGFelNhf8w==" spinCount="100000" sqref="A149:D149" name="Range1_7"/>
    <protectedRange algorithmName="SHA-512" hashValue="Bl55MZj0cAqUqTsmKqKQ8GjYk3z4r6sHC6GjzmBjr6bDBl+Gt4qfajFFbigrPAXyjSmBZ+XipVR00qWHQUUL2w==" saltValue="vFo3gsO1ur+Yqg/JT+qeQg==" spinCount="100000" sqref="A109:D109" name="Range1_11"/>
    <protectedRange algorithmName="SHA-512" hashValue="Bl55MZj0cAqUqTsmKqKQ8GjYk3z4r6sHC6GjzmBjr6bDBl+Gt4qfajFFbigrPAXyjSmBZ+XipVR00qWHQUUL2w==" saltValue="vFo3gsO1ur+Yqg/JT+qeQg==" spinCount="100000" sqref="A150:D151 A110:D110" name="Range1_12"/>
    <protectedRange algorithmName="SHA-512" hashValue="gd6M1j8R2Vcbfm85n99c1D0xjmQvjBlg34UZhxeJx1NLSFqB74OeW1e3isf5ACnAc8NEYyF7OwgEUMDCcurwNA==" saltValue="t3zYNUJUDTdmjGFelNhf8w==" spinCount="100000" sqref="A112:B112 D112" name="Range1_13"/>
    <protectedRange algorithmName="SHA-512" hashValue="Apnk9LEbYxRpSZcjU97H6doUg/5csDURqMcDtbiOpYdX3f6l5Yvzsxaqv13NMtippi1Z0/Pw9Etvtktb0idoXQ==" saltValue="0XBid9/n7HrDOp1hu6OxVA==" spinCount="100000" sqref="C112" name="Range1_6_1"/>
    <protectedRange algorithmName="SHA-512" hashValue="Bl55MZj0cAqUqTsmKqKQ8GjYk3z4r6sHC6GjzmBjr6bDBl+Gt4qfajFFbigrPAXyjSmBZ+XipVR00qWHQUUL2w==" saltValue="vFo3gsO1ur+Yqg/JT+qeQg==" spinCount="100000" sqref="A62:D62" name="Range1_14"/>
    <protectedRange algorithmName="SHA-512" hashValue="Bl55MZj0cAqUqTsmKqKQ8GjYk3z4r6sHC6GjzmBjr6bDBl+Gt4qfajFFbigrPAXyjSmBZ+XipVR00qWHQUUL2w==" saltValue="vFo3gsO1ur+Yqg/JT+qeQg==" spinCount="100000" sqref="A113:D113" name="Range1_15"/>
    <protectedRange algorithmName="SHA-512" hashValue="NAZD3qgxdrlzabacLBE6e7h5ZmXY7wxINVLTXmDWPfUES+YR2V1HNj/E15OhYFiJLVmWPKJ0egYjXUfTOKONZg==" saltValue="Ncxfyc7xk9aUc4+aZopcog==" spinCount="100000" sqref="A64:D64" name="Range1_16"/>
    <protectedRange algorithmName="SHA-512" hashValue="NAZD3qgxdrlzabacLBE6e7h5ZmXY7wxINVLTXmDWPfUES+YR2V1HNj/E15OhYFiJLVmWPKJ0egYjXUfTOKONZg==" saltValue="Ncxfyc7xk9aUc4+aZopcog==" spinCount="100000" sqref="A115:D115" name="Range1_17"/>
    <protectedRange algorithmName="SHA-512" hashValue="gd6M1j8R2Vcbfm85n99c1D0xjmQvjBlg34UZhxeJx1NLSFqB74OeW1e3isf5ACnAc8NEYyF7OwgEUMDCcurwNA==" saltValue="t3zYNUJUDTdmjGFelNhf8w==" spinCount="100000" sqref="A152:D152" name="Range1_18"/>
    <protectedRange algorithmName="SHA-512" hashValue="gd6M1j8R2Vcbfm85n99c1D0xjmQvjBlg34UZhxeJx1NLSFqB74OeW1e3isf5ACnAc8NEYyF7OwgEUMDCcurwNA==" saltValue="t3zYNUJUDTdmjGFelNhf8w==" spinCount="100000" sqref="A44:D44" name="Range1_19"/>
    <protectedRange algorithmName="SHA-512" hashValue="Bl55MZj0cAqUqTsmKqKQ8GjYk3z4r6sHC6GjzmBjr6bDBl+Gt4qfajFFbigrPAXyjSmBZ+XipVR00qWHQUUL2w==" saltValue="vFo3gsO1ur+Yqg/JT+qeQg==" spinCount="100000" sqref="A67:D67" name="Range1_20"/>
    <protectedRange algorithmName="SHA-512" hashValue="Bl55MZj0cAqUqTsmKqKQ8GjYk3z4r6sHC6GjzmBjr6bDBl+Gt4qfajFFbigrPAXyjSmBZ+XipVR00qWHQUUL2w==" saltValue="vFo3gsO1ur+Yqg/JT+qeQg==" spinCount="100000" sqref="A116:D116" name="Range1_21"/>
    <protectedRange algorithmName="SHA-512" hashValue="Bl55MZj0cAqUqTsmKqKQ8GjYk3z4r6sHC6GjzmBjr6bDBl+Gt4qfajFFbigrPAXyjSmBZ+XipVR00qWHQUUL2w==" saltValue="vFo3gsO1ur+Yqg/JT+qeQg==" spinCount="100000" sqref="D68" name="Range1_22"/>
    <protectedRange algorithmName="SHA-512" hashValue="Bl55MZj0cAqUqTsmKqKQ8GjYk3z4r6sHC6GjzmBjr6bDBl+Gt4qfajFFbigrPAXyjSmBZ+XipVR00qWHQUUL2w==" saltValue="vFo3gsO1ur+Yqg/JT+qeQg==" spinCount="100000" sqref="A68:C68" name="Range1_21_1"/>
    <protectedRange algorithmName="SHA-512" hashValue="Bl55MZj0cAqUqTsmKqKQ8GjYk3z4r6sHC6GjzmBjr6bDBl+Gt4qfajFFbigrPAXyjSmBZ+XipVR00qWHQUUL2w==" saltValue="vFo3gsO1ur+Yqg/JT+qeQg==" spinCount="100000" sqref="D117" name="Range1_23"/>
    <protectedRange algorithmName="SHA-512" hashValue="Bl55MZj0cAqUqTsmKqKQ8GjYk3z4r6sHC6GjzmBjr6bDBl+Gt4qfajFFbigrPAXyjSmBZ+XipVR00qWHQUUL2w==" saltValue="vFo3gsO1ur+Yqg/JT+qeQg==" spinCount="100000" sqref="A117:C117" name="Range1_21_2"/>
    <protectedRange algorithmName="SHA-512" hashValue="Apnk9LEbYxRpSZcjU97H6doUg/5csDURqMcDtbiOpYdX3f6l5Yvzsxaqv13NMtippi1Z0/Pw9Etvtktb0idoXQ==" saltValue="0XBid9/n7HrDOp1hu6OxVA==" spinCount="100000" sqref="C70" name="Range1_1_1"/>
    <protectedRange algorithmName="SHA-512" hashValue="gd6M1j8R2Vcbfm85n99c1D0xjmQvjBlg34UZhxeJx1NLSFqB74OeW1e3isf5ACnAc8NEYyF7OwgEUMDCcurwNA==" saltValue="t3zYNUJUDTdmjGFelNhf8w==" spinCount="100000" sqref="A119:D119" name="Range1_24"/>
    <protectedRange algorithmName="SHA-512" hashValue="gd6M1j8R2Vcbfm85n99c1D0xjmQvjBlg34UZhxeJx1NLSFqB74OeW1e3isf5ACnAc8NEYyF7OwgEUMDCcurwNA==" saltValue="t3zYNUJUDTdmjGFelNhf8w==" spinCount="100000" sqref="A153:D153" name="Range1_25"/>
    <protectedRange algorithmName="SHA-512" hashValue="Bl55MZj0cAqUqTsmKqKQ8GjYk3z4r6sHC6GjzmBjr6bDBl+Gt4qfajFFbigrPAXyjSmBZ+XipVR00qWHQUUL2w==" saltValue="vFo3gsO1ur+Yqg/JT+qeQg==" spinCount="100000" sqref="A71:D71" name="Range1_26"/>
    <protectedRange algorithmName="SHA-512" hashValue="Bl55MZj0cAqUqTsmKqKQ8GjYk3z4r6sHC6GjzmBjr6bDBl+Gt4qfajFFbigrPAXyjSmBZ+XipVR00qWHQUUL2w==" saltValue="vFo3gsO1ur+Yqg/JT+qeQg==" spinCount="100000" sqref="A120:D120" name="Range1_27"/>
    <protectedRange algorithmName="SHA-512" hashValue="Bl55MZj0cAqUqTsmKqKQ8GjYk3z4r6sHC6GjzmBjr6bDBl+Gt4qfajFFbigrPAXyjSmBZ+XipVR00qWHQUUL2w==" saltValue="vFo3gsO1ur+Yqg/JT+qeQg==" spinCount="100000" sqref="A154:D154 A168:D168" name="Range1_28"/>
    <protectedRange algorithmName="SHA-512" hashValue="gd6M1j8R2Vcbfm85n99c1D0xjmQvjBlg34UZhxeJx1NLSFqB74OeW1e3isf5ACnAc8NEYyF7OwgEUMDCcurwNA==" saltValue="t3zYNUJUDTdmjGFelNhf8w==" spinCount="100000" sqref="A121:D121" name="Range1_29"/>
    <protectedRange algorithmName="SHA-512" hashValue="gd6M1j8R2Vcbfm85n99c1D0xjmQvjBlg34UZhxeJx1NLSFqB74OeW1e3isf5ACnAc8NEYyF7OwgEUMDCcurwNA==" saltValue="t3zYNUJUDTdmjGFelNhf8w==" spinCount="100000" sqref="A156:D156" name="Range1_30"/>
    <protectedRange algorithmName="SHA-512" hashValue="gd6M1j8R2Vcbfm85n99c1D0xjmQvjBlg34UZhxeJx1NLSFqB74OeW1e3isf5ACnAc8NEYyF7OwgEUMDCcurwNA==" saltValue="t3zYNUJUDTdmjGFelNhf8w==" spinCount="100000" sqref="A157:D157" name="Range1_31"/>
    <protectedRange algorithmName="SHA-512" hashValue="gd6M1j8R2Vcbfm85n99c1D0xjmQvjBlg34UZhxeJx1NLSFqB74OeW1e3isf5ACnAc8NEYyF7OwgEUMDCcurwNA==" saltValue="t3zYNUJUDTdmjGFelNhf8w==" spinCount="100000" sqref="A170:D170" name="Range1_32"/>
    <protectedRange algorithmName="SHA-512" hashValue="gd6M1j8R2Vcbfm85n99c1D0xjmQvjBlg34UZhxeJx1NLSFqB74OeW1e3isf5ACnAc8NEYyF7OwgEUMDCcurwNA==" saltValue="t3zYNUJUDTdmjGFelNhf8w==" spinCount="100000" sqref="A122:D122" name="Range1_8"/>
    <protectedRange algorithmName="SHA-512" hashValue="gd6M1j8R2Vcbfm85n99c1D0xjmQvjBlg34UZhxeJx1NLSFqB74OeW1e3isf5ACnAc8NEYyF7OwgEUMDCcurwNA==" saltValue="t3zYNUJUDTdmjGFelNhf8w==" spinCount="100000" sqref="A158:D158" name="Range1_9"/>
    <protectedRange algorithmName="SHA-512" hashValue="gd6M1j8R2Vcbfm85n99c1D0xjmQvjBlg34UZhxeJx1NLSFqB74OeW1e3isf5ACnAc8NEYyF7OwgEUMDCcurwNA==" saltValue="t3zYNUJUDTdmjGFelNhf8w==" spinCount="100000" sqref="A72:D73" name="Range1_10"/>
    <protectedRange algorithmName="SHA-512" hashValue="gd6M1j8R2Vcbfm85n99c1D0xjmQvjBlg34UZhxeJx1NLSFqB74OeW1e3isf5ACnAc8NEYyF7OwgEUMDCcurwNA==" saltValue="t3zYNUJUDTdmjGFelNhf8w==" spinCount="100000" sqref="A123:D124" name="Range1_33"/>
    <protectedRange algorithmName="SHA-512" hashValue="gd6M1j8R2Vcbfm85n99c1D0xjmQvjBlg34UZhxeJx1NLSFqB74OeW1e3isf5ACnAc8NEYyF7OwgEUMDCcurwNA==" saltValue="t3zYNUJUDTdmjGFelNhf8w==" spinCount="100000" sqref="A76:D76" name="Range1_34"/>
    <protectedRange algorithmName="SHA-512" hashValue="gd6M1j8R2Vcbfm85n99c1D0xjmQvjBlg34UZhxeJx1NLSFqB74OeW1e3isf5ACnAc8NEYyF7OwgEUMDCcurwNA==" saltValue="t3zYNUJUDTdmjGFelNhf8w==" spinCount="100000" sqref="A127:D127" name="Range1_35"/>
    <protectedRange algorithmName="SHA-512" hashValue="gd6M1j8R2Vcbfm85n99c1D0xjmQvjBlg34UZhxeJx1NLSFqB74OeW1e3isf5ACnAc8NEYyF7OwgEUMDCcurwNA==" saltValue="t3zYNUJUDTdmjGFelNhf8w==" spinCount="100000" sqref="A128:D128" name="Range1_36"/>
    <protectedRange algorithmName="SHA-512" hashValue="gd6M1j8R2Vcbfm85n99c1D0xjmQvjBlg34UZhxeJx1NLSFqB74OeW1e3isf5ACnAc8NEYyF7OwgEUMDCcurwNA==" saltValue="t3zYNUJUDTdmjGFelNhf8w==" spinCount="100000" sqref="A159:D159 A164:D164" name="Range1_37"/>
    <protectedRange algorithmName="SHA-512" hashValue="Bl55MZj0cAqUqTsmKqKQ8GjYk3z4r6sHC6GjzmBjr6bDBl+Gt4qfajFFbigrPAXyjSmBZ+XipVR00qWHQUUL2w==" saltValue="vFo3gsO1ur+Yqg/JT+qeQg==" spinCount="100000" sqref="A129:D130 A161:D161 A163:D163 A171:D171" name="Range1_38"/>
    <protectedRange algorithmName="SHA-512" hashValue="gd6M1j8R2Vcbfm85n99c1D0xjmQvjBlg34UZhxeJx1NLSFqB74OeW1e3isf5ACnAc8NEYyF7OwgEUMDCcurwNA==" saltValue="t3zYNUJUDTdmjGFelNhf8w==" spinCount="100000" sqref="A131:D131" name="Range1_39"/>
    <protectedRange algorithmName="SHA-512" hashValue="Bl55MZj0cAqUqTsmKqKQ8GjYk3z4r6sHC6GjzmBjr6bDBl+Gt4qfajFFbigrPAXyjSmBZ+XipVR00qWHQUUL2w==" saltValue="vFo3gsO1ur+Yqg/JT+qeQg==" spinCount="100000" sqref="D77:D78 D132:D134 D136 D160" name="Range1_40"/>
    <protectedRange algorithmName="SHA-512" hashValue="Bl55MZj0cAqUqTsmKqKQ8GjYk3z4r6sHC6GjzmBjr6bDBl+Gt4qfajFFbigrPAXyjSmBZ+XipVR00qWHQUUL2w==" saltValue="vFo3gsO1ur+Yqg/JT+qeQg==" spinCount="100000" sqref="D162" name="Range1_41"/>
    <protectedRange algorithmName="SHA-512" hashValue="gd6M1j8R2Vcbfm85n99c1D0xjmQvjBlg34UZhxeJx1NLSFqB74OeW1e3isf5ACnAc8NEYyF7OwgEUMDCcurwNA==" saltValue="t3zYNUJUDTdmjGFelNhf8w==" spinCount="100000" sqref="D135" name="Range1_42"/>
    <protectedRange algorithmName="SHA-512" hashValue="Bl55MZj0cAqUqTsmKqKQ8GjYk3z4r6sHC6GjzmBjr6bDBl+Gt4qfajFFbigrPAXyjSmBZ+XipVR00qWHQUUL2w==" saltValue="vFo3gsO1ur+Yqg/JT+qeQg==" spinCount="100000" sqref="A135:C135" name="Range1_14_1"/>
    <protectedRange algorithmName="SHA-512" hashValue="gd6M1j8R2Vcbfm85n99c1D0xjmQvjBlg34UZhxeJx1NLSFqB74OeW1e3isf5ACnAc8NEYyF7OwgEUMDCcurwNA==" saltValue="t3zYNUJUDTdmjGFelNhf8w==" spinCount="100000" sqref="A79:D79" name="Range1_43"/>
    <protectedRange algorithmName="SHA-512" hashValue="gd6M1j8R2Vcbfm85n99c1D0xjmQvjBlg34UZhxeJx1NLSFqB74OeW1e3isf5ACnAc8NEYyF7OwgEUMDCcurwNA==" saltValue="t3zYNUJUDTdmjGFelNhf8w==" spinCount="100000" sqref="A137:D137" name="Range1_44"/>
    <protectedRange algorithmName="SHA-512" hashValue="NAZD3qgxdrlzabacLBE6e7h5ZmXY7wxINVLTXmDWPfUES+YR2V1HNj/E15OhYFiJLVmWPKJ0egYjXUfTOKONZg==" saltValue="Ncxfyc7xk9aUc4+aZopcog==" spinCount="100000" sqref="A80:D80" name="Range1_45"/>
    <protectedRange algorithmName="SHA-512" hashValue="gd6M1j8R2Vcbfm85n99c1D0xjmQvjBlg34UZhxeJx1NLSFqB74OeW1e3isf5ACnAc8NEYyF7OwgEUMDCcurwNA==" saltValue="t3zYNUJUDTdmjGFelNhf8w==" spinCount="100000" sqref="D100" name="Range1_46"/>
    <protectedRange algorithmName="SHA-512" hashValue="NAZD3qgxdrlzabacLBE6e7h5ZmXY7wxINVLTXmDWPfUES+YR2V1HNj/E15OhYFiJLVmWPKJ0egYjXUfTOKONZg==" saltValue="Ncxfyc7xk9aUc4+aZopcog==" spinCount="100000" sqref="A100:C100" name="Range1_2_1"/>
    <protectedRange algorithmName="SHA-512" hashValue="gd6M1j8R2Vcbfm85n99c1D0xjmQvjBlg34UZhxeJx1NLSFqB74OeW1e3isf5ACnAc8NEYyF7OwgEUMDCcurwNA==" saltValue="t3zYNUJUDTdmjGFelNhf8w==" spinCount="100000" sqref="A45:D45" name="Range1_47"/>
    <protectedRange algorithmName="SHA-512" hashValue="NAZD3qgxdrlzabacLBE6e7h5ZmXY7wxINVLTXmDWPfUES+YR2V1HNj/E15OhYFiJLVmWPKJ0egYjXUfTOKONZg==" saltValue="Ncxfyc7xk9aUc4+aZopcog==" spinCount="100000" sqref="A85:D85" name="Range1_48"/>
    <protectedRange algorithmName="SHA-512" hashValue="gd6M1j8R2Vcbfm85n99c1D0xjmQvjBlg34UZhxeJx1NLSFqB74OeW1e3isf5ACnAc8NEYyF7OwgEUMDCcurwNA==" saltValue="t3zYNUJUDTdmjGFelNhf8w==" spinCount="100000" sqref="A27:D27" name="Range1_49"/>
    <protectedRange algorithmName="SHA-512" hashValue="gd6M1j8R2Vcbfm85n99c1D0xjmQvjBlg34UZhxeJx1NLSFqB74OeW1e3isf5ACnAc8NEYyF7OwgEUMDCcurwNA==" saltValue="t3zYNUJUDTdmjGFelNhf8w==" spinCount="100000" sqref="A46:D46" name="Range1_50"/>
    <protectedRange algorithmName="SHA-512" hashValue="gd6M1j8R2Vcbfm85n99c1D0xjmQvjBlg34UZhxeJx1NLSFqB74OeW1e3isf5ACnAc8NEYyF7OwgEUMDCcurwNA==" saltValue="t3zYNUJUDTdmjGFelNhf8w==" spinCount="100000" sqref="A91:C91" name="Range1_51"/>
    <protectedRange algorithmName="SHA-512" hashValue="Bl55MZj0cAqUqTsmKqKQ8GjYk3z4r6sHC6GjzmBjr6bDBl+Gt4qfajFFbigrPAXyjSmBZ+XipVR00qWHQUUL2w==" saltValue="vFo3gsO1ur+Yqg/JT+qeQg==" spinCount="100000" sqref="D91" name="Range1_40_1"/>
    <protectedRange algorithmName="SHA-512" hashValue="gd6M1j8R2Vcbfm85n99c1D0xjmQvjBlg34UZhxeJx1NLSFqB74OeW1e3isf5ACnAc8NEYyF7OwgEUMDCcurwNA==" saltValue="t3zYNUJUDTdmjGFelNhf8w==" spinCount="100000" sqref="A141:C141" name="Range1_52"/>
    <protectedRange algorithmName="SHA-512" hashValue="Bl55MZj0cAqUqTsmKqKQ8GjYk3z4r6sHC6GjzmBjr6bDBl+Gt4qfajFFbigrPAXyjSmBZ+XipVR00qWHQUUL2w==" saltValue="vFo3gsO1ur+Yqg/JT+qeQg==" spinCount="100000" sqref="D141" name="Range1_40_2"/>
    <protectedRange algorithmName="SHA-512" hashValue="NAZD3qgxdrlzabacLBE6e7h5ZmXY7wxINVLTXmDWPfUES+YR2V1HNj/E15OhYFiJLVmWPKJ0egYjXUfTOKONZg==" saltValue="Ncxfyc7xk9aUc4+aZopcog==" spinCount="100000" sqref="A92:D92" name="Range1_17_1"/>
    <protectedRange algorithmName="SHA-512" hashValue="NAZD3qgxdrlzabacLBE6e7h5ZmXY7wxINVLTXmDWPfUES+YR2V1HNj/E15OhYFiJLVmWPKJ0egYjXUfTOKONZg==" saltValue="Ncxfyc7xk9aUc4+aZopcog==" spinCount="100000" sqref="A142:D142" name="Range1_17_2"/>
    <protectedRange algorithmName="SHA-512" hashValue="gd6M1j8R2Vcbfm85n99c1D0xjmQvjBlg34UZhxeJx1NLSFqB74OeW1e3isf5ACnAc8NEYyF7OwgEUMDCcurwNA==" saltValue="t3zYNUJUDTdmjGFelNhf8w==" spinCount="100000" sqref="A93:D93" name="Range1_53"/>
    <protectedRange algorithmName="SHA-512" hashValue="NAZD3qgxdrlzabacLBE6e7h5ZmXY7wxINVLTXmDWPfUES+YR2V1HNj/E15OhYFiJLVmWPKJ0egYjXUfTOKONZg==" saltValue="Ncxfyc7xk9aUc4+aZopcog==" spinCount="100000" sqref="A143:D143" name="Range1_10_1"/>
  </protectedRanges>
  <mergeCells count="36">
    <mergeCell ref="Q96:T96"/>
    <mergeCell ref="V96:Y96"/>
    <mergeCell ref="Q145:T145"/>
    <mergeCell ref="V145:Y145"/>
    <mergeCell ref="Q165:T165"/>
    <mergeCell ref="V165:Y165"/>
    <mergeCell ref="Q52:T52"/>
    <mergeCell ref="V52:Y52"/>
    <mergeCell ref="L4:O4"/>
    <mergeCell ref="G23:J23"/>
    <mergeCell ref="L23:O23"/>
    <mergeCell ref="G52:J52"/>
    <mergeCell ref="L52:O52"/>
    <mergeCell ref="G41:J41"/>
    <mergeCell ref="L41:O41"/>
    <mergeCell ref="Q41:T41"/>
    <mergeCell ref="V41:Y41"/>
    <mergeCell ref="A3:E3"/>
    <mergeCell ref="A5:E5"/>
    <mergeCell ref="A24:E24"/>
    <mergeCell ref="V23:Y23"/>
    <mergeCell ref="Q23:T23"/>
    <mergeCell ref="G4:J4"/>
    <mergeCell ref="Q4:T4"/>
    <mergeCell ref="V4:Y4"/>
    <mergeCell ref="G96:J96"/>
    <mergeCell ref="L96:O96"/>
    <mergeCell ref="G145:J145"/>
    <mergeCell ref="L145:O145"/>
    <mergeCell ref="G165:J165"/>
    <mergeCell ref="L165:O165"/>
    <mergeCell ref="A42:E42"/>
    <mergeCell ref="A53:E53"/>
    <mergeCell ref="A97:E97"/>
    <mergeCell ref="A146:E146"/>
    <mergeCell ref="A166:E166"/>
  </mergeCells>
  <pageMargins left="0.7" right="0.7" top="0.75" bottom="0.75" header="0.3" footer="0.3"/>
  <pageSetup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V153"/>
  <sheetViews>
    <sheetView topLeftCell="A75" zoomScale="40" zoomScaleNormal="40" workbookViewId="0">
      <pane xSplit="23595"/>
      <selection activeCell="J14" sqref="J14"/>
      <selection pane="topRight" activeCell="A52" sqref="A1:A1048576"/>
    </sheetView>
  </sheetViews>
  <sheetFormatPr defaultColWidth="11.125" defaultRowHeight="15.75" x14ac:dyDescent="0.25"/>
  <cols>
    <col min="1" max="1" width="15.125" customWidth="1"/>
    <col min="2" max="2" width="15.625" customWidth="1"/>
    <col min="3" max="3" width="26.5" customWidth="1"/>
    <col min="4" max="4" width="25.875" bestFit="1" customWidth="1"/>
    <col min="5" max="5" width="7.625" customWidth="1"/>
    <col min="6" max="6" width="12.625" style="48" customWidth="1"/>
    <col min="7" max="48" width="9.625" style="48" customWidth="1"/>
  </cols>
  <sheetData>
    <row r="3" spans="1:48" ht="28.5" x14ac:dyDescent="0.25">
      <c r="A3" s="242" t="s">
        <v>49</v>
      </c>
      <c r="B3" s="243"/>
      <c r="C3" s="243"/>
      <c r="D3" s="243"/>
      <c r="E3" s="7"/>
    </row>
    <row r="4" spans="1:48" ht="27" thickBot="1" x14ac:dyDescent="0.3">
      <c r="A4" s="7"/>
      <c r="B4" s="7"/>
      <c r="C4" s="7"/>
      <c r="D4" s="7"/>
      <c r="E4" s="7"/>
    </row>
    <row r="5" spans="1:48" ht="24" thickBot="1" x14ac:dyDescent="0.3">
      <c r="G5" s="237" t="s">
        <v>279</v>
      </c>
      <c r="H5" s="238"/>
      <c r="I5" s="241"/>
      <c r="J5" s="241"/>
      <c r="K5" s="241"/>
      <c r="L5" s="229"/>
      <c r="M5" s="237" t="s">
        <v>281</v>
      </c>
      <c r="N5" s="238"/>
      <c r="O5" s="241"/>
      <c r="P5" s="241"/>
      <c r="Q5" s="241"/>
      <c r="R5" s="229"/>
      <c r="S5" s="237" t="s">
        <v>280</v>
      </c>
      <c r="T5" s="238"/>
      <c r="U5" s="241"/>
      <c r="V5" s="241"/>
      <c r="W5" s="241"/>
      <c r="X5" s="229"/>
      <c r="Y5" s="240" t="s">
        <v>1</v>
      </c>
      <c r="Z5" s="239"/>
      <c r="AA5" s="239"/>
      <c r="AB5" s="239"/>
      <c r="AC5" s="239"/>
      <c r="AD5" s="247"/>
      <c r="AE5" s="227" t="s">
        <v>347</v>
      </c>
      <c r="AF5" s="228"/>
      <c r="AG5" s="241"/>
      <c r="AH5" s="241"/>
      <c r="AI5" s="241"/>
      <c r="AJ5" s="229"/>
      <c r="AK5" s="227" t="s">
        <v>282</v>
      </c>
      <c r="AL5" s="228"/>
      <c r="AM5" s="241"/>
      <c r="AN5" s="241"/>
      <c r="AO5" s="241"/>
      <c r="AP5" s="229"/>
      <c r="AQ5" s="227" t="s">
        <v>53</v>
      </c>
      <c r="AR5" s="228"/>
      <c r="AS5" s="241"/>
      <c r="AT5" s="241"/>
      <c r="AU5" s="241"/>
      <c r="AV5" s="229"/>
    </row>
    <row r="6" spans="1:48" s="17" customFormat="1" ht="47.25" x14ac:dyDescent="0.25">
      <c r="A6" s="244" t="s">
        <v>50</v>
      </c>
      <c r="B6" s="245"/>
      <c r="C6" s="245"/>
      <c r="D6" s="245"/>
      <c r="E6" s="246"/>
      <c r="F6" s="143" t="s">
        <v>4</v>
      </c>
      <c r="G6" s="75" t="s">
        <v>51</v>
      </c>
      <c r="H6" s="71" t="s">
        <v>52</v>
      </c>
      <c r="I6" s="12" t="s">
        <v>9</v>
      </c>
      <c r="J6" s="75" t="s">
        <v>51</v>
      </c>
      <c r="K6" s="71" t="s">
        <v>52</v>
      </c>
      <c r="L6" s="12" t="s">
        <v>9</v>
      </c>
      <c r="M6" s="75" t="s">
        <v>51</v>
      </c>
      <c r="N6" s="71" t="s">
        <v>52</v>
      </c>
      <c r="O6" s="12" t="s">
        <v>9</v>
      </c>
      <c r="P6" s="75" t="s">
        <v>51</v>
      </c>
      <c r="Q6" s="71" t="s">
        <v>52</v>
      </c>
      <c r="R6" s="12" t="s">
        <v>9</v>
      </c>
      <c r="S6" s="75" t="s">
        <v>51</v>
      </c>
      <c r="T6" s="71" t="s">
        <v>52</v>
      </c>
      <c r="U6" s="12" t="s">
        <v>9</v>
      </c>
      <c r="V6" s="75" t="s">
        <v>51</v>
      </c>
      <c r="W6" s="71" t="s">
        <v>52</v>
      </c>
      <c r="X6" s="12" t="s">
        <v>9</v>
      </c>
      <c r="Y6" s="69" t="s">
        <v>51</v>
      </c>
      <c r="Z6" s="78" t="s">
        <v>52</v>
      </c>
      <c r="AA6" s="39" t="s">
        <v>9</v>
      </c>
      <c r="AB6" s="69" t="s">
        <v>51</v>
      </c>
      <c r="AC6" s="70" t="s">
        <v>52</v>
      </c>
      <c r="AD6" s="12" t="s">
        <v>9</v>
      </c>
      <c r="AE6" s="69" t="s">
        <v>51</v>
      </c>
      <c r="AF6" s="71" t="s">
        <v>52</v>
      </c>
      <c r="AG6" s="12" t="s">
        <v>9</v>
      </c>
      <c r="AH6" s="69" t="s">
        <v>51</v>
      </c>
      <c r="AI6" s="71" t="s">
        <v>52</v>
      </c>
      <c r="AJ6" s="12" t="s">
        <v>9</v>
      </c>
      <c r="AK6" s="69" t="s">
        <v>51</v>
      </c>
      <c r="AL6" s="71" t="s">
        <v>52</v>
      </c>
      <c r="AM6" s="12" t="s">
        <v>9</v>
      </c>
      <c r="AN6" s="69" t="s">
        <v>51</v>
      </c>
      <c r="AO6" s="71" t="s">
        <v>52</v>
      </c>
      <c r="AP6" s="12" t="s">
        <v>9</v>
      </c>
      <c r="AQ6" s="69" t="s">
        <v>51</v>
      </c>
      <c r="AR6" s="71" t="s">
        <v>52</v>
      </c>
      <c r="AS6" s="12" t="s">
        <v>9</v>
      </c>
      <c r="AT6" s="69" t="s">
        <v>51</v>
      </c>
      <c r="AU6" s="71" t="s">
        <v>52</v>
      </c>
      <c r="AV6" s="12" t="s">
        <v>9</v>
      </c>
    </row>
    <row r="7" spans="1:48" x14ac:dyDescent="0.25">
      <c r="A7" s="43" t="s">
        <v>11</v>
      </c>
      <c r="B7" s="43" t="s">
        <v>12</v>
      </c>
      <c r="C7" s="44" t="s">
        <v>13</v>
      </c>
      <c r="D7" s="43" t="s">
        <v>14</v>
      </c>
      <c r="E7" s="44" t="s">
        <v>61</v>
      </c>
      <c r="F7" s="45"/>
      <c r="G7" s="82"/>
      <c r="H7" s="86"/>
      <c r="I7" s="45"/>
      <c r="J7" s="82"/>
      <c r="K7" s="86"/>
      <c r="L7" s="45"/>
      <c r="M7" s="82"/>
      <c r="N7" s="86"/>
      <c r="O7" s="45"/>
      <c r="P7" s="82"/>
      <c r="Q7" s="86"/>
      <c r="R7" s="45"/>
      <c r="S7" s="82"/>
      <c r="T7" s="86"/>
      <c r="U7" s="45"/>
      <c r="V7" s="82"/>
      <c r="W7" s="86"/>
      <c r="X7" s="45"/>
      <c r="Y7" s="79"/>
      <c r="Z7" s="118"/>
      <c r="AA7" s="112"/>
      <c r="AB7" s="80"/>
      <c r="AC7" s="85"/>
      <c r="AD7" s="45"/>
      <c r="AE7" s="80"/>
      <c r="AF7" s="86"/>
      <c r="AG7" s="45"/>
      <c r="AH7" s="80"/>
      <c r="AI7" s="86"/>
      <c r="AJ7" s="45"/>
      <c r="AK7" s="80"/>
      <c r="AL7" s="86"/>
      <c r="AM7" s="45"/>
      <c r="AN7" s="80"/>
      <c r="AO7" s="86"/>
      <c r="AP7" s="45"/>
      <c r="AQ7" s="80"/>
      <c r="AR7" s="86"/>
      <c r="AS7" s="45"/>
      <c r="AT7" s="80"/>
      <c r="AU7" s="86"/>
      <c r="AV7" s="45"/>
    </row>
    <row r="8" spans="1:48" x14ac:dyDescent="0.25">
      <c r="A8" s="25" t="s">
        <v>154</v>
      </c>
      <c r="B8" s="25" t="s">
        <v>155</v>
      </c>
      <c r="C8" s="25" t="s">
        <v>149</v>
      </c>
      <c r="D8" s="25" t="s">
        <v>156</v>
      </c>
      <c r="E8" s="26"/>
      <c r="F8" s="141">
        <f>IF(N(H8)&gt;=N(K8), I8, L8)</f>
        <v>20</v>
      </c>
      <c r="G8" s="99">
        <v>1.1000000000000001</v>
      </c>
      <c r="H8" s="101"/>
      <c r="I8" s="102">
        <f>IF(H8&lt;60,0,21-_xlfn.RANK.EQ(H8,$H$8:$H$21,0))</f>
        <v>0</v>
      </c>
      <c r="J8" s="99">
        <v>1.2</v>
      </c>
      <c r="K8" s="101">
        <v>63.75</v>
      </c>
      <c r="L8" s="102">
        <v>20</v>
      </c>
      <c r="M8" s="99">
        <v>1.2</v>
      </c>
      <c r="N8" s="101"/>
      <c r="O8" s="102">
        <f>IF(N8&lt;60,0,21-_xlfn.RANK.EQ(N8,$N$8:$N$21,0))</f>
        <v>0</v>
      </c>
      <c r="P8" s="99">
        <v>1.3</v>
      </c>
      <c r="Q8" s="101"/>
      <c r="R8" s="102">
        <f>IF(Q8&lt;60,0,21-_xlfn.RANK.EQ(Q8,$Q$8:$Q$21,0))</f>
        <v>0</v>
      </c>
      <c r="S8" s="99">
        <v>1.1000000000000001</v>
      </c>
      <c r="T8" s="101"/>
      <c r="U8" s="102">
        <f t="shared" ref="U8:U21" si="0">IF(T8&lt;60,0,21-_xlfn.RANK.EQ(T8,$T$8:$T$21,0))</f>
        <v>0</v>
      </c>
      <c r="V8" s="99">
        <v>1.2</v>
      </c>
      <c r="W8" s="101"/>
      <c r="X8" s="102">
        <f t="shared" ref="X8:X21" si="1">IF(W8&lt;60,0,21-_xlfn.RANK.EQ(W8,$W$8:$W$21,0))</f>
        <v>0</v>
      </c>
      <c r="Y8" s="128">
        <v>1.2</v>
      </c>
      <c r="Z8" s="126"/>
      <c r="AA8" s="102">
        <f>IF(Z8&lt;60,0,21-_xlfn.RANK.EQ(Z8,$Z$8:$Z$21,0))</f>
        <v>0</v>
      </c>
      <c r="AB8" s="119">
        <v>1.3</v>
      </c>
      <c r="AC8" s="100"/>
      <c r="AD8" s="102">
        <f>IF(AC8&lt;60,0,21-_xlfn.RANK.EQ(AC8,$AC$8:$AC$21,0))</f>
        <v>0</v>
      </c>
      <c r="AE8" s="119">
        <v>1.2</v>
      </c>
      <c r="AF8" s="101"/>
      <c r="AG8" s="102">
        <f>IF(AF8&lt;60,0,21-_xlfn.RANK.EQ(AF8,$AF$8:$AF$21,0))</f>
        <v>0</v>
      </c>
      <c r="AH8" s="119">
        <v>1.3</v>
      </c>
      <c r="AI8" s="101"/>
      <c r="AJ8" s="102">
        <f>IF(AI8&lt;60,0,21-_xlfn.RANK.EQ(AI8,$AI$8:$AI$21,0))</f>
        <v>0</v>
      </c>
      <c r="AK8" s="119">
        <v>1.2</v>
      </c>
      <c r="AL8" s="101"/>
      <c r="AM8" s="102">
        <f>IF(AL8&lt;60,0,21-_xlfn.RANK.EQ(AL8,$AL$8:$AL$21,0))</f>
        <v>0</v>
      </c>
      <c r="AN8" s="119">
        <v>1.3</v>
      </c>
      <c r="AO8" s="101"/>
      <c r="AP8" s="102">
        <f>IF(AO8&lt;60,0,21-_xlfn.RANK.EQ(AO8,$AO$8:$AO$21,0))</f>
        <v>0</v>
      </c>
      <c r="AQ8" s="119">
        <v>1.2</v>
      </c>
      <c r="AR8" s="101"/>
      <c r="AS8" s="102">
        <f>IF(AR8&lt;60,0,21-_xlfn.RANK.EQ(AR8,$AR$8:$AR$21,0))</f>
        <v>0</v>
      </c>
      <c r="AT8" s="119">
        <v>1.3</v>
      </c>
      <c r="AU8" s="101"/>
      <c r="AV8" s="102">
        <f>IF(AU8&lt;60,0,21-_xlfn.RANK.EQ(AU8,$AU$8:$AU$21,0))</f>
        <v>0</v>
      </c>
    </row>
    <row r="9" spans="1:48" x14ac:dyDescent="0.25">
      <c r="A9" s="25" t="s">
        <v>256</v>
      </c>
      <c r="B9" s="25" t="s">
        <v>257</v>
      </c>
      <c r="C9" s="26" t="s">
        <v>136</v>
      </c>
      <c r="D9" s="25" t="s">
        <v>259</v>
      </c>
      <c r="E9" s="26"/>
      <c r="F9" s="141">
        <f t="shared" ref="F9:F21" si="2">IF(N(H9)&gt;=N(K9), I9, L9)</f>
        <v>0</v>
      </c>
      <c r="G9" s="99">
        <v>1.1000000000000001</v>
      </c>
      <c r="H9" s="101"/>
      <c r="I9" s="102">
        <f t="shared" ref="I9:I21" si="3">IF(H9&lt;60,0,21-_xlfn.RANK.EQ(H9,$H$8:$H$21,0))</f>
        <v>0</v>
      </c>
      <c r="J9" s="99">
        <v>1.2</v>
      </c>
      <c r="K9" s="101"/>
      <c r="L9" s="102">
        <f t="shared" ref="L9:L21" si="4">IF(K9&lt;60,0,21-_xlfn.RANK.EQ(K9,$K$8:$K$21,0))</f>
        <v>0</v>
      </c>
      <c r="M9" s="99">
        <v>1.2</v>
      </c>
      <c r="N9" s="101"/>
      <c r="O9" s="102">
        <f t="shared" ref="O9:O21" si="5">IF(N9&lt;60,0,21-_xlfn.RANK.EQ(N9,$N$8:$N$21,0))</f>
        <v>0</v>
      </c>
      <c r="P9" s="99">
        <v>1.3</v>
      </c>
      <c r="Q9" s="101"/>
      <c r="R9" s="102">
        <f t="shared" ref="R9:R21" si="6">IF(Q9&lt;60,0,21-_xlfn.RANK.EQ(Q9,$Q$8:$Q$21,0))</f>
        <v>0</v>
      </c>
      <c r="S9" s="99">
        <v>1.1000000000000001</v>
      </c>
      <c r="T9" s="101"/>
      <c r="U9" s="102">
        <f t="shared" si="0"/>
        <v>0</v>
      </c>
      <c r="V9" s="99">
        <v>1.2</v>
      </c>
      <c r="W9" s="101"/>
      <c r="X9" s="102">
        <f t="shared" si="1"/>
        <v>0</v>
      </c>
      <c r="Y9" s="128">
        <v>1.2</v>
      </c>
      <c r="Z9" s="126"/>
      <c r="AA9" s="102">
        <f t="shared" ref="AA9:AA21" si="7">IF(Z9&lt;60,0,21-_xlfn.RANK.EQ(Z9,$Z$8:$Z$21,0))</f>
        <v>0</v>
      </c>
      <c r="AB9" s="119">
        <v>1.3</v>
      </c>
      <c r="AC9" s="100"/>
      <c r="AD9" s="102">
        <f t="shared" ref="AD9:AD21" si="8">IF(AC9&lt;60,0,21-_xlfn.RANK.EQ(AC9,$AC$8:$AC$21,0))</f>
        <v>0</v>
      </c>
      <c r="AE9" s="119">
        <v>1.2</v>
      </c>
      <c r="AF9" s="101"/>
      <c r="AG9" s="102">
        <f t="shared" ref="AG9:AG21" si="9">IF(AF9&lt;60,0,21-_xlfn.RANK.EQ(AF9,$AF$8:$AF$21,0))</f>
        <v>0</v>
      </c>
      <c r="AH9" s="119">
        <v>1.3</v>
      </c>
      <c r="AI9" s="101"/>
      <c r="AJ9" s="102">
        <f t="shared" ref="AJ9:AJ21" si="10">IF(AI9&lt;60,0,21-_xlfn.RANK.EQ(AI9,$AI$8:$AI$21,0))</f>
        <v>0</v>
      </c>
      <c r="AK9" s="119">
        <v>1.2</v>
      </c>
      <c r="AL9" s="101"/>
      <c r="AM9" s="102">
        <f t="shared" ref="AM9:AM21" si="11">IF(AL9&lt;60,0,21-_xlfn.RANK.EQ(AL9,$AL$8:$AL$21,0))</f>
        <v>0</v>
      </c>
      <c r="AN9" s="119">
        <v>1.3</v>
      </c>
      <c r="AO9" s="101"/>
      <c r="AP9" s="102">
        <f t="shared" ref="AP9:AP21" si="12">IF(AO9&lt;60,0,21-_xlfn.RANK.EQ(AO9,$AO$8:$AO$21,0))</f>
        <v>0</v>
      </c>
      <c r="AQ9" s="119">
        <v>1.2</v>
      </c>
      <c r="AR9" s="101"/>
      <c r="AS9" s="102">
        <f t="shared" ref="AS9:AS21" si="13">IF(AR9&lt;60,0,21-_xlfn.RANK.EQ(AR9,$AR$8:$AR$21,0))</f>
        <v>0</v>
      </c>
      <c r="AT9" s="119">
        <v>1.3</v>
      </c>
      <c r="AU9" s="101"/>
      <c r="AV9" s="102">
        <f t="shared" ref="AV9:AV21" si="14">IF(AU9&lt;60,0,21-_xlfn.RANK.EQ(AU9,$AU$8:$AU$21,0))</f>
        <v>0</v>
      </c>
    </row>
    <row r="10" spans="1:48" ht="17.45" customHeight="1" x14ac:dyDescent="0.25">
      <c r="A10" s="25" t="s">
        <v>265</v>
      </c>
      <c r="B10" s="25" t="s">
        <v>344</v>
      </c>
      <c r="C10" s="25" t="s">
        <v>267</v>
      </c>
      <c r="D10" s="25" t="s">
        <v>268</v>
      </c>
      <c r="E10" s="26"/>
      <c r="F10" s="141">
        <f t="shared" si="2"/>
        <v>0</v>
      </c>
      <c r="G10" s="99">
        <v>1.1000000000000001</v>
      </c>
      <c r="H10" s="101"/>
      <c r="I10" s="102">
        <f t="shared" si="3"/>
        <v>0</v>
      </c>
      <c r="J10" s="99">
        <v>1.2</v>
      </c>
      <c r="K10" s="101">
        <v>55</v>
      </c>
      <c r="L10" s="102">
        <f t="shared" si="4"/>
        <v>0</v>
      </c>
      <c r="M10" s="99">
        <v>1.2</v>
      </c>
      <c r="N10" s="101">
        <v>58.036000000000001</v>
      </c>
      <c r="O10" s="102">
        <f t="shared" si="5"/>
        <v>0</v>
      </c>
      <c r="P10" s="99">
        <v>1.3</v>
      </c>
      <c r="Q10" s="101">
        <v>58.957999999999998</v>
      </c>
      <c r="R10" s="102">
        <f t="shared" si="6"/>
        <v>0</v>
      </c>
      <c r="S10" s="99">
        <v>1.1000000000000001</v>
      </c>
      <c r="T10" s="101"/>
      <c r="U10" s="102">
        <f t="shared" si="0"/>
        <v>0</v>
      </c>
      <c r="V10" s="99">
        <v>1.2</v>
      </c>
      <c r="W10" s="101"/>
      <c r="X10" s="102">
        <f t="shared" si="1"/>
        <v>0</v>
      </c>
      <c r="Y10" s="128">
        <v>1.2</v>
      </c>
      <c r="Z10" s="126"/>
      <c r="AA10" s="102">
        <f t="shared" si="7"/>
        <v>0</v>
      </c>
      <c r="AB10" s="119">
        <v>1.3</v>
      </c>
      <c r="AC10" s="100"/>
      <c r="AD10" s="102">
        <f t="shared" si="8"/>
        <v>0</v>
      </c>
      <c r="AE10" s="119">
        <v>1.2</v>
      </c>
      <c r="AF10" s="101"/>
      <c r="AG10" s="102">
        <f t="shared" si="9"/>
        <v>0</v>
      </c>
      <c r="AH10" s="119">
        <v>1.3</v>
      </c>
      <c r="AI10" s="101"/>
      <c r="AJ10" s="102">
        <f t="shared" si="10"/>
        <v>0</v>
      </c>
      <c r="AK10" s="119">
        <v>1.2</v>
      </c>
      <c r="AL10" s="101"/>
      <c r="AM10" s="102">
        <f t="shared" si="11"/>
        <v>0</v>
      </c>
      <c r="AN10" s="119">
        <v>1.3</v>
      </c>
      <c r="AO10" s="101"/>
      <c r="AP10" s="102">
        <f t="shared" si="12"/>
        <v>0</v>
      </c>
      <c r="AQ10" s="119">
        <v>1.2</v>
      </c>
      <c r="AR10" s="101"/>
      <c r="AS10" s="102">
        <f t="shared" si="13"/>
        <v>0</v>
      </c>
      <c r="AT10" s="119">
        <v>1.3</v>
      </c>
      <c r="AU10" s="101"/>
      <c r="AV10" s="102">
        <f t="shared" si="14"/>
        <v>0</v>
      </c>
    </row>
    <row r="11" spans="1:48" x14ac:dyDescent="0.25">
      <c r="A11" s="25" t="s">
        <v>283</v>
      </c>
      <c r="B11" s="25" t="s">
        <v>284</v>
      </c>
      <c r="C11" s="26" t="s">
        <v>285</v>
      </c>
      <c r="D11" s="25" t="s">
        <v>286</v>
      </c>
      <c r="E11" s="26"/>
      <c r="F11" s="141">
        <f>(IF(N(H11)&gt;=N(K11), I11, L11))+IF(N(N11)&gt;=N(Q11), O11, R11)</f>
        <v>40</v>
      </c>
      <c r="G11" s="99">
        <v>1.1000000000000001</v>
      </c>
      <c r="H11" s="101">
        <v>67</v>
      </c>
      <c r="I11" s="102">
        <f t="shared" si="3"/>
        <v>20</v>
      </c>
      <c r="J11" s="99">
        <v>1.2</v>
      </c>
      <c r="K11" s="101">
        <v>65.356999999999999</v>
      </c>
      <c r="L11" s="102">
        <v>0</v>
      </c>
      <c r="M11" s="99">
        <v>1.2</v>
      </c>
      <c r="N11" s="101">
        <v>67.5</v>
      </c>
      <c r="O11" s="102">
        <f t="shared" si="5"/>
        <v>20</v>
      </c>
      <c r="P11" s="99">
        <v>1.3</v>
      </c>
      <c r="Q11" s="101"/>
      <c r="R11" s="102">
        <f t="shared" si="6"/>
        <v>0</v>
      </c>
      <c r="S11" s="99">
        <v>1.1000000000000001</v>
      </c>
      <c r="T11" s="101"/>
      <c r="U11" s="102">
        <f t="shared" si="0"/>
        <v>0</v>
      </c>
      <c r="V11" s="99">
        <v>1.2</v>
      </c>
      <c r="W11" s="101"/>
      <c r="X11" s="102">
        <f t="shared" si="1"/>
        <v>0</v>
      </c>
      <c r="Y11" s="128">
        <v>1.2</v>
      </c>
      <c r="Z11" s="126"/>
      <c r="AA11" s="102">
        <f t="shared" si="7"/>
        <v>0</v>
      </c>
      <c r="AB11" s="119">
        <v>1.3</v>
      </c>
      <c r="AC11" s="100"/>
      <c r="AD11" s="102">
        <f t="shared" si="8"/>
        <v>0</v>
      </c>
      <c r="AE11" s="119">
        <v>1.2</v>
      </c>
      <c r="AF11" s="101"/>
      <c r="AG11" s="102">
        <f t="shared" si="9"/>
        <v>0</v>
      </c>
      <c r="AH11" s="119">
        <v>1.3</v>
      </c>
      <c r="AI11" s="101"/>
      <c r="AJ11" s="102">
        <f t="shared" si="10"/>
        <v>0</v>
      </c>
      <c r="AK11" s="119">
        <v>1.2</v>
      </c>
      <c r="AL11" s="101"/>
      <c r="AM11" s="102">
        <f t="shared" si="11"/>
        <v>0</v>
      </c>
      <c r="AN11" s="119">
        <v>1.3</v>
      </c>
      <c r="AO11" s="101"/>
      <c r="AP11" s="102">
        <f t="shared" si="12"/>
        <v>0</v>
      </c>
      <c r="AQ11" s="119">
        <v>1.2</v>
      </c>
      <c r="AR11" s="101"/>
      <c r="AS11" s="102">
        <f t="shared" si="13"/>
        <v>0</v>
      </c>
      <c r="AT11" s="119">
        <v>1.3</v>
      </c>
      <c r="AU11" s="101"/>
      <c r="AV11" s="102">
        <f t="shared" si="14"/>
        <v>0</v>
      </c>
    </row>
    <row r="12" spans="1:48" x14ac:dyDescent="0.25">
      <c r="A12" s="25" t="s">
        <v>318</v>
      </c>
      <c r="B12" s="25" t="s">
        <v>319</v>
      </c>
      <c r="C12" s="26" t="s">
        <v>320</v>
      </c>
      <c r="D12" s="25" t="s">
        <v>321</v>
      </c>
      <c r="E12" s="26"/>
      <c r="F12" s="141">
        <f t="shared" si="2"/>
        <v>0</v>
      </c>
      <c r="G12" s="99">
        <v>1.1000000000000001</v>
      </c>
      <c r="H12" s="101"/>
      <c r="I12" s="102">
        <f t="shared" si="3"/>
        <v>0</v>
      </c>
      <c r="J12" s="99">
        <v>1.2</v>
      </c>
      <c r="K12" s="101"/>
      <c r="L12" s="102">
        <f t="shared" si="4"/>
        <v>0</v>
      </c>
      <c r="M12" s="99">
        <v>1.2</v>
      </c>
      <c r="N12" s="101">
        <v>52.5</v>
      </c>
      <c r="O12" s="102">
        <f t="shared" si="5"/>
        <v>0</v>
      </c>
      <c r="P12" s="99">
        <v>1.3</v>
      </c>
      <c r="Q12" s="101"/>
      <c r="R12" s="102">
        <f t="shared" si="6"/>
        <v>0</v>
      </c>
      <c r="S12" s="99">
        <v>1.1000000000000001</v>
      </c>
      <c r="T12" s="101"/>
      <c r="U12" s="102">
        <f t="shared" si="0"/>
        <v>0</v>
      </c>
      <c r="V12" s="99">
        <v>1.2</v>
      </c>
      <c r="W12" s="101"/>
      <c r="X12" s="102">
        <f t="shared" si="1"/>
        <v>0</v>
      </c>
      <c r="Y12" s="128">
        <v>1.2</v>
      </c>
      <c r="Z12" s="126"/>
      <c r="AA12" s="102">
        <f t="shared" si="7"/>
        <v>0</v>
      </c>
      <c r="AB12" s="119">
        <v>1.3</v>
      </c>
      <c r="AC12" s="100"/>
      <c r="AD12" s="102">
        <f t="shared" si="8"/>
        <v>0</v>
      </c>
      <c r="AE12" s="119">
        <v>1.2</v>
      </c>
      <c r="AF12" s="101"/>
      <c r="AG12" s="102">
        <f t="shared" si="9"/>
        <v>0</v>
      </c>
      <c r="AH12" s="119">
        <v>1.3</v>
      </c>
      <c r="AI12" s="101"/>
      <c r="AJ12" s="102">
        <f t="shared" si="10"/>
        <v>0</v>
      </c>
      <c r="AK12" s="119">
        <v>1.2</v>
      </c>
      <c r="AL12" s="101"/>
      <c r="AM12" s="102">
        <f t="shared" si="11"/>
        <v>0</v>
      </c>
      <c r="AN12" s="119">
        <v>1.3</v>
      </c>
      <c r="AO12" s="101"/>
      <c r="AP12" s="102">
        <f t="shared" si="12"/>
        <v>0</v>
      </c>
      <c r="AQ12" s="119">
        <v>1.2</v>
      </c>
      <c r="AR12" s="101"/>
      <c r="AS12" s="102">
        <f t="shared" si="13"/>
        <v>0</v>
      </c>
      <c r="AT12" s="119">
        <v>1.3</v>
      </c>
      <c r="AU12" s="101"/>
      <c r="AV12" s="102">
        <f t="shared" si="14"/>
        <v>0</v>
      </c>
    </row>
    <row r="13" spans="1:48" x14ac:dyDescent="0.25">
      <c r="A13" s="25" t="s">
        <v>374</v>
      </c>
      <c r="B13" s="25" t="s">
        <v>375</v>
      </c>
      <c r="C13" s="26" t="s">
        <v>376</v>
      </c>
      <c r="D13" s="25" t="s">
        <v>425</v>
      </c>
      <c r="E13" s="26"/>
      <c r="F13" s="141">
        <f t="shared" si="2"/>
        <v>0</v>
      </c>
      <c r="G13" s="99">
        <v>1.1000000000000001</v>
      </c>
      <c r="H13" s="101"/>
      <c r="I13" s="102">
        <f t="shared" si="3"/>
        <v>0</v>
      </c>
      <c r="J13" s="99">
        <v>1.2</v>
      </c>
      <c r="K13" s="101"/>
      <c r="L13" s="102">
        <f t="shared" si="4"/>
        <v>0</v>
      </c>
      <c r="M13" s="99">
        <v>1.2</v>
      </c>
      <c r="N13" s="101"/>
      <c r="O13" s="102">
        <f t="shared" si="5"/>
        <v>0</v>
      </c>
      <c r="P13" s="99">
        <v>1.3</v>
      </c>
      <c r="Q13" s="101"/>
      <c r="R13" s="102">
        <f t="shared" si="6"/>
        <v>0</v>
      </c>
      <c r="S13" s="99">
        <v>1.1000000000000001</v>
      </c>
      <c r="T13" s="101"/>
      <c r="U13" s="102">
        <f t="shared" si="0"/>
        <v>0</v>
      </c>
      <c r="V13" s="99">
        <v>1.2</v>
      </c>
      <c r="W13" s="101"/>
      <c r="X13" s="102">
        <f t="shared" si="1"/>
        <v>0</v>
      </c>
      <c r="Y13" s="128">
        <v>1.2</v>
      </c>
      <c r="Z13" s="126"/>
      <c r="AA13" s="102">
        <f t="shared" si="7"/>
        <v>0</v>
      </c>
      <c r="AB13" s="119">
        <v>1.3</v>
      </c>
      <c r="AC13" s="100"/>
      <c r="AD13" s="102">
        <f t="shared" si="8"/>
        <v>0</v>
      </c>
      <c r="AE13" s="119">
        <v>1.2</v>
      </c>
      <c r="AF13" s="101"/>
      <c r="AG13" s="102">
        <f t="shared" si="9"/>
        <v>0</v>
      </c>
      <c r="AH13" s="119">
        <v>1.3</v>
      </c>
      <c r="AI13" s="101"/>
      <c r="AJ13" s="102">
        <f t="shared" si="10"/>
        <v>0</v>
      </c>
      <c r="AK13" s="119">
        <v>1.2</v>
      </c>
      <c r="AL13" s="101"/>
      <c r="AM13" s="102">
        <f t="shared" si="11"/>
        <v>0</v>
      </c>
      <c r="AN13" s="119">
        <v>1.3</v>
      </c>
      <c r="AO13" s="101"/>
      <c r="AP13" s="102">
        <f t="shared" si="12"/>
        <v>0</v>
      </c>
      <c r="AQ13" s="119">
        <v>1.2</v>
      </c>
      <c r="AR13" s="101"/>
      <c r="AS13" s="102">
        <f t="shared" si="13"/>
        <v>0</v>
      </c>
      <c r="AT13" s="119">
        <v>1.3</v>
      </c>
      <c r="AU13" s="101"/>
      <c r="AV13" s="102">
        <f t="shared" si="14"/>
        <v>0</v>
      </c>
    </row>
    <row r="14" spans="1:48" x14ac:dyDescent="0.25">
      <c r="A14" s="25"/>
      <c r="B14" s="25"/>
      <c r="C14" s="26"/>
      <c r="D14" s="25"/>
      <c r="E14" s="26"/>
      <c r="F14" s="141">
        <f t="shared" si="2"/>
        <v>0</v>
      </c>
      <c r="G14" s="99">
        <v>1.1000000000000001</v>
      </c>
      <c r="H14" s="101"/>
      <c r="I14" s="102">
        <f t="shared" si="3"/>
        <v>0</v>
      </c>
      <c r="J14" s="99">
        <v>1.2</v>
      </c>
      <c r="K14" s="101"/>
      <c r="L14" s="102">
        <f t="shared" si="4"/>
        <v>0</v>
      </c>
      <c r="M14" s="99">
        <v>1.2</v>
      </c>
      <c r="N14" s="101"/>
      <c r="O14" s="102">
        <f t="shared" si="5"/>
        <v>0</v>
      </c>
      <c r="P14" s="99">
        <v>1.3</v>
      </c>
      <c r="Q14" s="101"/>
      <c r="R14" s="102">
        <f t="shared" si="6"/>
        <v>0</v>
      </c>
      <c r="S14" s="99">
        <v>1.1000000000000001</v>
      </c>
      <c r="T14" s="101"/>
      <c r="U14" s="102">
        <f t="shared" si="0"/>
        <v>0</v>
      </c>
      <c r="V14" s="99">
        <v>1.2</v>
      </c>
      <c r="W14" s="101"/>
      <c r="X14" s="102">
        <f t="shared" si="1"/>
        <v>0</v>
      </c>
      <c r="Y14" s="128">
        <v>1.2</v>
      </c>
      <c r="Z14" s="126"/>
      <c r="AA14" s="102">
        <f t="shared" si="7"/>
        <v>0</v>
      </c>
      <c r="AB14" s="119">
        <v>1.3</v>
      </c>
      <c r="AC14" s="100"/>
      <c r="AD14" s="102">
        <f t="shared" si="8"/>
        <v>0</v>
      </c>
      <c r="AE14" s="119">
        <v>1.2</v>
      </c>
      <c r="AF14" s="101"/>
      <c r="AG14" s="102">
        <f t="shared" si="9"/>
        <v>0</v>
      </c>
      <c r="AH14" s="119">
        <v>1.3</v>
      </c>
      <c r="AI14" s="101"/>
      <c r="AJ14" s="102">
        <f t="shared" si="10"/>
        <v>0</v>
      </c>
      <c r="AK14" s="119">
        <v>1.2</v>
      </c>
      <c r="AL14" s="101"/>
      <c r="AM14" s="102">
        <f t="shared" si="11"/>
        <v>0</v>
      </c>
      <c r="AN14" s="119">
        <v>1.3</v>
      </c>
      <c r="AO14" s="101"/>
      <c r="AP14" s="102">
        <f t="shared" si="12"/>
        <v>0</v>
      </c>
      <c r="AQ14" s="119">
        <v>1.2</v>
      </c>
      <c r="AR14" s="101"/>
      <c r="AS14" s="102">
        <f t="shared" si="13"/>
        <v>0</v>
      </c>
      <c r="AT14" s="119">
        <v>1.3</v>
      </c>
      <c r="AU14" s="101"/>
      <c r="AV14" s="102">
        <f t="shared" si="14"/>
        <v>0</v>
      </c>
    </row>
    <row r="15" spans="1:48" x14ac:dyDescent="0.25">
      <c r="A15" s="25"/>
      <c r="B15" s="25"/>
      <c r="C15" s="26"/>
      <c r="D15" s="25"/>
      <c r="E15" s="26"/>
      <c r="F15" s="141">
        <f t="shared" si="2"/>
        <v>0</v>
      </c>
      <c r="G15" s="99">
        <v>1.1000000000000001</v>
      </c>
      <c r="H15" s="101"/>
      <c r="I15" s="102">
        <f t="shared" si="3"/>
        <v>0</v>
      </c>
      <c r="J15" s="99">
        <v>1.2</v>
      </c>
      <c r="K15" s="101"/>
      <c r="L15" s="102">
        <f t="shared" si="4"/>
        <v>0</v>
      </c>
      <c r="M15" s="99">
        <v>1.2</v>
      </c>
      <c r="N15" s="101"/>
      <c r="O15" s="102">
        <f t="shared" si="5"/>
        <v>0</v>
      </c>
      <c r="P15" s="99">
        <v>1.3</v>
      </c>
      <c r="Q15" s="101"/>
      <c r="R15" s="102">
        <f t="shared" si="6"/>
        <v>0</v>
      </c>
      <c r="S15" s="99">
        <v>1.1000000000000001</v>
      </c>
      <c r="T15" s="101"/>
      <c r="U15" s="102">
        <f t="shared" si="0"/>
        <v>0</v>
      </c>
      <c r="V15" s="99">
        <v>1.2</v>
      </c>
      <c r="W15" s="101"/>
      <c r="X15" s="102">
        <f t="shared" si="1"/>
        <v>0</v>
      </c>
      <c r="Y15" s="128">
        <v>1.2</v>
      </c>
      <c r="Z15" s="126"/>
      <c r="AA15" s="102">
        <f t="shared" si="7"/>
        <v>0</v>
      </c>
      <c r="AB15" s="119">
        <v>1.3</v>
      </c>
      <c r="AC15" s="100"/>
      <c r="AD15" s="102">
        <f t="shared" si="8"/>
        <v>0</v>
      </c>
      <c r="AE15" s="119">
        <v>1.2</v>
      </c>
      <c r="AF15" s="101"/>
      <c r="AG15" s="102">
        <f t="shared" si="9"/>
        <v>0</v>
      </c>
      <c r="AH15" s="119">
        <v>1.3</v>
      </c>
      <c r="AI15" s="101"/>
      <c r="AJ15" s="102">
        <f t="shared" si="10"/>
        <v>0</v>
      </c>
      <c r="AK15" s="119">
        <v>1.2</v>
      </c>
      <c r="AL15" s="101"/>
      <c r="AM15" s="102">
        <f t="shared" si="11"/>
        <v>0</v>
      </c>
      <c r="AN15" s="119">
        <v>1.3</v>
      </c>
      <c r="AO15" s="101"/>
      <c r="AP15" s="102">
        <f t="shared" si="12"/>
        <v>0</v>
      </c>
      <c r="AQ15" s="119">
        <v>1.2</v>
      </c>
      <c r="AR15" s="101"/>
      <c r="AS15" s="102">
        <f t="shared" si="13"/>
        <v>0</v>
      </c>
      <c r="AT15" s="119">
        <v>1.3</v>
      </c>
      <c r="AU15" s="101"/>
      <c r="AV15" s="102">
        <f t="shared" si="14"/>
        <v>0</v>
      </c>
    </row>
    <row r="16" spans="1:48" x14ac:dyDescent="0.25">
      <c r="A16" s="25"/>
      <c r="B16" s="25"/>
      <c r="C16" s="26"/>
      <c r="D16" s="25"/>
      <c r="E16" s="26"/>
      <c r="F16" s="141">
        <f t="shared" si="2"/>
        <v>0</v>
      </c>
      <c r="G16" s="99">
        <v>1.1000000000000001</v>
      </c>
      <c r="H16" s="101"/>
      <c r="I16" s="102">
        <f t="shared" si="3"/>
        <v>0</v>
      </c>
      <c r="J16" s="99">
        <v>1.2</v>
      </c>
      <c r="K16" s="101"/>
      <c r="L16" s="102">
        <f t="shared" si="4"/>
        <v>0</v>
      </c>
      <c r="M16" s="99">
        <v>1.2</v>
      </c>
      <c r="N16" s="101"/>
      <c r="O16" s="102">
        <f t="shared" si="5"/>
        <v>0</v>
      </c>
      <c r="P16" s="99">
        <v>1.3</v>
      </c>
      <c r="Q16" s="101"/>
      <c r="R16" s="102">
        <f t="shared" si="6"/>
        <v>0</v>
      </c>
      <c r="S16" s="99">
        <v>1.1000000000000001</v>
      </c>
      <c r="T16" s="101"/>
      <c r="U16" s="102">
        <f t="shared" si="0"/>
        <v>0</v>
      </c>
      <c r="V16" s="99">
        <v>1.2</v>
      </c>
      <c r="W16" s="101"/>
      <c r="X16" s="102">
        <f t="shared" si="1"/>
        <v>0</v>
      </c>
      <c r="Y16" s="128">
        <v>1.2</v>
      </c>
      <c r="Z16" s="126"/>
      <c r="AA16" s="102">
        <f t="shared" si="7"/>
        <v>0</v>
      </c>
      <c r="AB16" s="119">
        <v>1.3</v>
      </c>
      <c r="AC16" s="100"/>
      <c r="AD16" s="102">
        <f t="shared" si="8"/>
        <v>0</v>
      </c>
      <c r="AE16" s="119">
        <v>1.2</v>
      </c>
      <c r="AF16" s="101"/>
      <c r="AG16" s="102">
        <f t="shared" si="9"/>
        <v>0</v>
      </c>
      <c r="AH16" s="119">
        <v>1.3</v>
      </c>
      <c r="AI16" s="101"/>
      <c r="AJ16" s="102">
        <f t="shared" si="10"/>
        <v>0</v>
      </c>
      <c r="AK16" s="119">
        <v>1.2</v>
      </c>
      <c r="AL16" s="101"/>
      <c r="AM16" s="102">
        <f t="shared" si="11"/>
        <v>0</v>
      </c>
      <c r="AN16" s="119">
        <v>1.3</v>
      </c>
      <c r="AO16" s="101"/>
      <c r="AP16" s="102">
        <f t="shared" si="12"/>
        <v>0</v>
      </c>
      <c r="AQ16" s="119">
        <v>1.2</v>
      </c>
      <c r="AR16" s="101"/>
      <c r="AS16" s="102">
        <f t="shared" si="13"/>
        <v>0</v>
      </c>
      <c r="AT16" s="119">
        <v>1.3</v>
      </c>
      <c r="AU16" s="101"/>
      <c r="AV16" s="102">
        <f t="shared" si="14"/>
        <v>0</v>
      </c>
    </row>
    <row r="17" spans="1:48" x14ac:dyDescent="0.25">
      <c r="A17" s="25"/>
      <c r="B17" s="25"/>
      <c r="C17" s="26"/>
      <c r="D17" s="25"/>
      <c r="E17" s="26"/>
      <c r="F17" s="141">
        <f t="shared" si="2"/>
        <v>0</v>
      </c>
      <c r="G17" s="99">
        <v>1.1000000000000001</v>
      </c>
      <c r="H17" s="101"/>
      <c r="I17" s="102">
        <f t="shared" si="3"/>
        <v>0</v>
      </c>
      <c r="J17" s="99">
        <v>1.2</v>
      </c>
      <c r="K17" s="101"/>
      <c r="L17" s="102">
        <f t="shared" si="4"/>
        <v>0</v>
      </c>
      <c r="M17" s="99">
        <v>1.2</v>
      </c>
      <c r="N17" s="101"/>
      <c r="O17" s="102">
        <f t="shared" si="5"/>
        <v>0</v>
      </c>
      <c r="P17" s="99">
        <v>1.3</v>
      </c>
      <c r="Q17" s="101"/>
      <c r="R17" s="102">
        <f t="shared" si="6"/>
        <v>0</v>
      </c>
      <c r="S17" s="99">
        <v>1.1000000000000001</v>
      </c>
      <c r="T17" s="101"/>
      <c r="U17" s="102">
        <f t="shared" si="0"/>
        <v>0</v>
      </c>
      <c r="V17" s="99">
        <v>1.2</v>
      </c>
      <c r="W17" s="101"/>
      <c r="X17" s="102">
        <f t="shared" si="1"/>
        <v>0</v>
      </c>
      <c r="Y17" s="128">
        <v>1.2</v>
      </c>
      <c r="Z17" s="126"/>
      <c r="AA17" s="102">
        <f t="shared" si="7"/>
        <v>0</v>
      </c>
      <c r="AB17" s="119">
        <v>1.3</v>
      </c>
      <c r="AC17" s="100"/>
      <c r="AD17" s="102">
        <f t="shared" si="8"/>
        <v>0</v>
      </c>
      <c r="AE17" s="119">
        <v>1.2</v>
      </c>
      <c r="AF17" s="101"/>
      <c r="AG17" s="102">
        <f t="shared" si="9"/>
        <v>0</v>
      </c>
      <c r="AH17" s="119">
        <v>1.3</v>
      </c>
      <c r="AI17" s="101"/>
      <c r="AJ17" s="102">
        <f t="shared" si="10"/>
        <v>0</v>
      </c>
      <c r="AK17" s="119">
        <v>1.2</v>
      </c>
      <c r="AL17" s="101"/>
      <c r="AM17" s="102">
        <f t="shared" si="11"/>
        <v>0</v>
      </c>
      <c r="AN17" s="119">
        <v>1.3</v>
      </c>
      <c r="AO17" s="101"/>
      <c r="AP17" s="102">
        <f t="shared" si="12"/>
        <v>0</v>
      </c>
      <c r="AQ17" s="119">
        <v>1.2</v>
      </c>
      <c r="AR17" s="101"/>
      <c r="AS17" s="102">
        <f t="shared" si="13"/>
        <v>0</v>
      </c>
      <c r="AT17" s="119">
        <v>1.3</v>
      </c>
      <c r="AU17" s="101"/>
      <c r="AV17" s="102">
        <f t="shared" si="14"/>
        <v>0</v>
      </c>
    </row>
    <row r="18" spans="1:48" x14ac:dyDescent="0.25">
      <c r="A18" s="25"/>
      <c r="B18" s="25"/>
      <c r="C18" s="25"/>
      <c r="D18" s="25"/>
      <c r="E18" s="26"/>
      <c r="F18" s="141">
        <f t="shared" si="2"/>
        <v>0</v>
      </c>
      <c r="G18" s="99">
        <v>1.1000000000000001</v>
      </c>
      <c r="H18" s="101"/>
      <c r="I18" s="102">
        <f t="shared" si="3"/>
        <v>0</v>
      </c>
      <c r="J18" s="99">
        <v>1.2</v>
      </c>
      <c r="K18" s="101"/>
      <c r="L18" s="102">
        <f t="shared" si="4"/>
        <v>0</v>
      </c>
      <c r="M18" s="99">
        <v>1.2</v>
      </c>
      <c r="N18" s="101"/>
      <c r="O18" s="102">
        <f t="shared" si="5"/>
        <v>0</v>
      </c>
      <c r="P18" s="99">
        <v>1.3</v>
      </c>
      <c r="Q18" s="101"/>
      <c r="R18" s="102">
        <f t="shared" si="6"/>
        <v>0</v>
      </c>
      <c r="S18" s="99">
        <v>1.1000000000000001</v>
      </c>
      <c r="T18" s="101"/>
      <c r="U18" s="102">
        <f t="shared" si="0"/>
        <v>0</v>
      </c>
      <c r="V18" s="99">
        <v>1.2</v>
      </c>
      <c r="W18" s="101"/>
      <c r="X18" s="102">
        <f t="shared" si="1"/>
        <v>0</v>
      </c>
      <c r="Y18" s="128">
        <v>1.2</v>
      </c>
      <c r="Z18" s="126"/>
      <c r="AA18" s="102">
        <f t="shared" si="7"/>
        <v>0</v>
      </c>
      <c r="AB18" s="119">
        <v>1.3</v>
      </c>
      <c r="AC18" s="100"/>
      <c r="AD18" s="102">
        <f t="shared" si="8"/>
        <v>0</v>
      </c>
      <c r="AE18" s="119">
        <v>1.2</v>
      </c>
      <c r="AF18" s="101"/>
      <c r="AG18" s="102">
        <f t="shared" si="9"/>
        <v>0</v>
      </c>
      <c r="AH18" s="119">
        <v>1.3</v>
      </c>
      <c r="AI18" s="101"/>
      <c r="AJ18" s="102">
        <f t="shared" si="10"/>
        <v>0</v>
      </c>
      <c r="AK18" s="119">
        <v>1.2</v>
      </c>
      <c r="AL18" s="101"/>
      <c r="AM18" s="102">
        <f t="shared" si="11"/>
        <v>0</v>
      </c>
      <c r="AN18" s="119">
        <v>1.3</v>
      </c>
      <c r="AO18" s="101"/>
      <c r="AP18" s="102">
        <f t="shared" si="12"/>
        <v>0</v>
      </c>
      <c r="AQ18" s="119">
        <v>1.2</v>
      </c>
      <c r="AR18" s="101"/>
      <c r="AS18" s="102">
        <f t="shared" si="13"/>
        <v>0</v>
      </c>
      <c r="AT18" s="119">
        <v>1.3</v>
      </c>
      <c r="AU18" s="101"/>
      <c r="AV18" s="102">
        <f t="shared" si="14"/>
        <v>0</v>
      </c>
    </row>
    <row r="19" spans="1:48" x14ac:dyDescent="0.25">
      <c r="A19" s="25"/>
      <c r="B19" s="25"/>
      <c r="C19" s="25"/>
      <c r="D19" s="25"/>
      <c r="E19" s="26"/>
      <c r="F19" s="141">
        <f t="shared" si="2"/>
        <v>0</v>
      </c>
      <c r="G19" s="99">
        <v>1.1000000000000001</v>
      </c>
      <c r="H19" s="101"/>
      <c r="I19" s="102">
        <f t="shared" si="3"/>
        <v>0</v>
      </c>
      <c r="J19" s="99">
        <v>1.2</v>
      </c>
      <c r="K19" s="101"/>
      <c r="L19" s="102">
        <f t="shared" si="4"/>
        <v>0</v>
      </c>
      <c r="M19" s="99">
        <v>1.2</v>
      </c>
      <c r="N19" s="101"/>
      <c r="O19" s="102">
        <f t="shared" si="5"/>
        <v>0</v>
      </c>
      <c r="P19" s="99">
        <v>1.3</v>
      </c>
      <c r="Q19" s="101"/>
      <c r="R19" s="102">
        <f t="shared" si="6"/>
        <v>0</v>
      </c>
      <c r="S19" s="99">
        <v>1.1000000000000001</v>
      </c>
      <c r="T19" s="101"/>
      <c r="U19" s="102">
        <f t="shared" si="0"/>
        <v>0</v>
      </c>
      <c r="V19" s="99">
        <v>1.2</v>
      </c>
      <c r="W19" s="101"/>
      <c r="X19" s="102">
        <f t="shared" si="1"/>
        <v>0</v>
      </c>
      <c r="Y19" s="128">
        <v>1.2</v>
      </c>
      <c r="Z19" s="126"/>
      <c r="AA19" s="102">
        <f t="shared" si="7"/>
        <v>0</v>
      </c>
      <c r="AB19" s="119">
        <v>1.3</v>
      </c>
      <c r="AC19" s="100"/>
      <c r="AD19" s="102">
        <f t="shared" si="8"/>
        <v>0</v>
      </c>
      <c r="AE19" s="119">
        <v>1.2</v>
      </c>
      <c r="AF19" s="101"/>
      <c r="AG19" s="102">
        <f t="shared" si="9"/>
        <v>0</v>
      </c>
      <c r="AH19" s="119">
        <v>1.3</v>
      </c>
      <c r="AI19" s="101"/>
      <c r="AJ19" s="102">
        <f t="shared" si="10"/>
        <v>0</v>
      </c>
      <c r="AK19" s="119">
        <v>1.2</v>
      </c>
      <c r="AL19" s="101"/>
      <c r="AM19" s="102">
        <f t="shared" si="11"/>
        <v>0</v>
      </c>
      <c r="AN19" s="119">
        <v>1.3</v>
      </c>
      <c r="AO19" s="101"/>
      <c r="AP19" s="102">
        <f t="shared" si="12"/>
        <v>0</v>
      </c>
      <c r="AQ19" s="119">
        <v>1.2</v>
      </c>
      <c r="AR19" s="101"/>
      <c r="AS19" s="102">
        <f t="shared" si="13"/>
        <v>0</v>
      </c>
      <c r="AT19" s="119">
        <v>1.3</v>
      </c>
      <c r="AU19" s="101"/>
      <c r="AV19" s="102">
        <f t="shared" si="14"/>
        <v>0</v>
      </c>
    </row>
    <row r="20" spans="1:48" x14ac:dyDescent="0.25">
      <c r="A20" s="25"/>
      <c r="B20" s="25"/>
      <c r="C20" s="25"/>
      <c r="D20" s="25"/>
      <c r="E20" s="26"/>
      <c r="F20" s="141">
        <f t="shared" si="2"/>
        <v>0</v>
      </c>
      <c r="G20" s="99">
        <v>1.1000000000000001</v>
      </c>
      <c r="H20" s="101"/>
      <c r="I20" s="102">
        <f t="shared" si="3"/>
        <v>0</v>
      </c>
      <c r="J20" s="99">
        <v>1.2</v>
      </c>
      <c r="K20" s="101"/>
      <c r="L20" s="102">
        <f t="shared" si="4"/>
        <v>0</v>
      </c>
      <c r="M20" s="99">
        <v>1.2</v>
      </c>
      <c r="N20" s="101"/>
      <c r="O20" s="102">
        <f t="shared" si="5"/>
        <v>0</v>
      </c>
      <c r="P20" s="99">
        <v>1.3</v>
      </c>
      <c r="Q20" s="101"/>
      <c r="R20" s="102">
        <f t="shared" si="6"/>
        <v>0</v>
      </c>
      <c r="S20" s="99">
        <v>1.1000000000000001</v>
      </c>
      <c r="T20" s="101"/>
      <c r="U20" s="102">
        <f t="shared" si="0"/>
        <v>0</v>
      </c>
      <c r="V20" s="99">
        <v>1.2</v>
      </c>
      <c r="W20" s="101"/>
      <c r="X20" s="102">
        <f t="shared" si="1"/>
        <v>0</v>
      </c>
      <c r="Y20" s="128">
        <v>1.2</v>
      </c>
      <c r="Z20" s="126"/>
      <c r="AA20" s="102">
        <f t="shared" si="7"/>
        <v>0</v>
      </c>
      <c r="AB20" s="119">
        <v>1.3</v>
      </c>
      <c r="AC20" s="100"/>
      <c r="AD20" s="102">
        <f t="shared" si="8"/>
        <v>0</v>
      </c>
      <c r="AE20" s="119">
        <v>1.2</v>
      </c>
      <c r="AF20" s="101"/>
      <c r="AG20" s="102">
        <f t="shared" si="9"/>
        <v>0</v>
      </c>
      <c r="AH20" s="119">
        <v>1.3</v>
      </c>
      <c r="AI20" s="101"/>
      <c r="AJ20" s="102">
        <f t="shared" si="10"/>
        <v>0</v>
      </c>
      <c r="AK20" s="119">
        <v>1.2</v>
      </c>
      <c r="AL20" s="101"/>
      <c r="AM20" s="102">
        <f t="shared" si="11"/>
        <v>0</v>
      </c>
      <c r="AN20" s="119">
        <v>1.3</v>
      </c>
      <c r="AO20" s="101"/>
      <c r="AP20" s="102">
        <f t="shared" si="12"/>
        <v>0</v>
      </c>
      <c r="AQ20" s="119">
        <v>1.2</v>
      </c>
      <c r="AR20" s="101"/>
      <c r="AS20" s="102">
        <f t="shared" si="13"/>
        <v>0</v>
      </c>
      <c r="AT20" s="119">
        <v>1.3</v>
      </c>
      <c r="AU20" s="101"/>
      <c r="AV20" s="102">
        <f t="shared" si="14"/>
        <v>0</v>
      </c>
    </row>
    <row r="21" spans="1:48" s="1" customFormat="1" ht="13.5" thickBot="1" x14ac:dyDescent="0.25">
      <c r="A21" s="25"/>
      <c r="B21" s="25"/>
      <c r="C21" s="25"/>
      <c r="D21" s="25"/>
      <c r="E21" s="26"/>
      <c r="F21" s="142">
        <f t="shared" si="2"/>
        <v>0</v>
      </c>
      <c r="G21" s="121">
        <v>1.1000000000000001</v>
      </c>
      <c r="H21" s="123"/>
      <c r="I21" s="106">
        <f t="shared" si="3"/>
        <v>0</v>
      </c>
      <c r="J21" s="121">
        <v>1.2</v>
      </c>
      <c r="K21" s="123"/>
      <c r="L21" s="106">
        <f t="shared" si="4"/>
        <v>0</v>
      </c>
      <c r="M21" s="121">
        <v>1.2</v>
      </c>
      <c r="N21" s="123"/>
      <c r="O21" s="106">
        <f t="shared" si="5"/>
        <v>0</v>
      </c>
      <c r="P21" s="121">
        <v>1.3</v>
      </c>
      <c r="Q21" s="123"/>
      <c r="R21" s="106">
        <f t="shared" si="6"/>
        <v>0</v>
      </c>
      <c r="S21" s="121">
        <v>1.1000000000000001</v>
      </c>
      <c r="T21" s="123"/>
      <c r="U21" s="106">
        <f t="shared" si="0"/>
        <v>0</v>
      </c>
      <c r="V21" s="121">
        <v>1.2</v>
      </c>
      <c r="W21" s="123"/>
      <c r="X21" s="106">
        <f t="shared" si="1"/>
        <v>0</v>
      </c>
      <c r="Y21" s="129">
        <v>1.2</v>
      </c>
      <c r="Z21" s="127"/>
      <c r="AA21" s="106">
        <f t="shared" si="7"/>
        <v>0</v>
      </c>
      <c r="AB21" s="124">
        <v>1.3</v>
      </c>
      <c r="AC21" s="122"/>
      <c r="AD21" s="106">
        <f t="shared" si="8"/>
        <v>0</v>
      </c>
      <c r="AE21" s="124">
        <v>1.2</v>
      </c>
      <c r="AF21" s="123"/>
      <c r="AG21" s="106">
        <f t="shared" si="9"/>
        <v>0</v>
      </c>
      <c r="AH21" s="124">
        <v>1.3</v>
      </c>
      <c r="AI21" s="123"/>
      <c r="AJ21" s="106">
        <f t="shared" si="10"/>
        <v>0</v>
      </c>
      <c r="AK21" s="124">
        <v>1.2</v>
      </c>
      <c r="AL21" s="123"/>
      <c r="AM21" s="106">
        <f t="shared" si="11"/>
        <v>0</v>
      </c>
      <c r="AN21" s="124">
        <v>1.3</v>
      </c>
      <c r="AO21" s="123"/>
      <c r="AP21" s="106">
        <f t="shared" si="12"/>
        <v>0</v>
      </c>
      <c r="AQ21" s="124">
        <v>1.2</v>
      </c>
      <c r="AR21" s="123"/>
      <c r="AS21" s="106">
        <f t="shared" si="13"/>
        <v>0</v>
      </c>
      <c r="AT21" s="124">
        <v>1.3</v>
      </c>
      <c r="AU21" s="123"/>
      <c r="AV21" s="106">
        <f t="shared" si="14"/>
        <v>0</v>
      </c>
    </row>
    <row r="22" spans="1:48" s="1" customFormat="1" x14ac:dyDescent="0.25">
      <c r="A22" s="35"/>
      <c r="B22" s="35"/>
      <c r="C22" s="35"/>
      <c r="D22" s="35"/>
      <c r="E22" s="35"/>
      <c r="F22" s="48"/>
      <c r="G22" s="48"/>
      <c r="H22" s="96"/>
      <c r="I22" s="96"/>
      <c r="J22" s="48"/>
      <c r="K22" s="96"/>
      <c r="L22" s="96"/>
      <c r="M22" s="48"/>
      <c r="N22" s="96"/>
      <c r="O22" s="96"/>
      <c r="P22" s="48"/>
      <c r="Q22" s="96"/>
      <c r="R22" s="96"/>
      <c r="S22" s="48"/>
      <c r="T22" s="96"/>
      <c r="U22" s="96"/>
      <c r="V22" s="48"/>
      <c r="W22" s="96"/>
      <c r="X22" s="96"/>
      <c r="Y22" s="41"/>
      <c r="Z22" s="96"/>
      <c r="AA22" s="96"/>
      <c r="AB22" s="48"/>
      <c r="AC22" s="96"/>
      <c r="AD22" s="96"/>
      <c r="AE22" s="48"/>
      <c r="AF22" s="96"/>
      <c r="AG22" s="48"/>
      <c r="AH22" s="48"/>
      <c r="AI22" s="96"/>
      <c r="AJ22" s="48"/>
      <c r="AK22" s="48"/>
      <c r="AL22" s="96"/>
      <c r="AM22" s="48"/>
      <c r="AN22" s="48"/>
      <c r="AO22" s="96"/>
      <c r="AP22" s="48"/>
      <c r="AQ22" s="48"/>
      <c r="AR22" s="96"/>
      <c r="AS22" s="48"/>
      <c r="AT22" s="48"/>
      <c r="AU22" s="96"/>
      <c r="AV22" s="48"/>
    </row>
    <row r="23" spans="1:48" ht="16.5" thickBot="1" x14ac:dyDescent="0.3">
      <c r="A23" s="1"/>
      <c r="B23" s="1"/>
      <c r="C23" s="1"/>
      <c r="D23" s="1"/>
      <c r="E23" s="1"/>
    </row>
    <row r="24" spans="1:48" ht="24" thickBot="1" x14ac:dyDescent="0.3">
      <c r="G24" s="237" t="s">
        <v>279</v>
      </c>
      <c r="H24" s="238"/>
      <c r="I24" s="241"/>
      <c r="J24" s="241"/>
      <c r="K24" s="241"/>
      <c r="L24" s="229"/>
      <c r="M24" s="237" t="s">
        <v>281</v>
      </c>
      <c r="N24" s="238"/>
      <c r="O24" s="241"/>
      <c r="P24" s="241"/>
      <c r="Q24" s="241"/>
      <c r="R24" s="229"/>
      <c r="S24" s="237" t="s">
        <v>280</v>
      </c>
      <c r="T24" s="238"/>
      <c r="U24" s="241"/>
      <c r="V24" s="241"/>
      <c r="W24" s="241"/>
      <c r="X24" s="229"/>
      <c r="Y24" s="240" t="s">
        <v>1</v>
      </c>
      <c r="Z24" s="239"/>
      <c r="AA24" s="239"/>
      <c r="AB24" s="239"/>
      <c r="AC24" s="239"/>
      <c r="AD24" s="247"/>
      <c r="AE24" s="227" t="s">
        <v>347</v>
      </c>
      <c r="AF24" s="228"/>
      <c r="AG24" s="241"/>
      <c r="AH24" s="241"/>
      <c r="AI24" s="241"/>
      <c r="AJ24" s="229"/>
      <c r="AK24" s="227" t="s">
        <v>282</v>
      </c>
      <c r="AL24" s="228"/>
      <c r="AM24" s="241"/>
      <c r="AN24" s="241"/>
      <c r="AO24" s="241"/>
      <c r="AP24" s="229"/>
      <c r="AQ24" s="227" t="s">
        <v>53</v>
      </c>
      <c r="AR24" s="228"/>
      <c r="AS24" s="241"/>
      <c r="AT24" s="241"/>
      <c r="AU24" s="241"/>
      <c r="AV24" s="229"/>
    </row>
    <row r="25" spans="1:48" ht="47.25" x14ac:dyDescent="0.25">
      <c r="A25" s="222" t="s">
        <v>54</v>
      </c>
      <c r="B25" s="217"/>
      <c r="C25" s="217"/>
      <c r="D25" s="217"/>
      <c r="E25" s="217"/>
      <c r="F25" s="143" t="s">
        <v>4</v>
      </c>
      <c r="G25" s="13" t="s">
        <v>51</v>
      </c>
      <c r="H25" s="16" t="s">
        <v>52</v>
      </c>
      <c r="I25" s="15" t="s">
        <v>9</v>
      </c>
      <c r="J25" s="13" t="s">
        <v>51</v>
      </c>
      <c r="K25" s="16" t="s">
        <v>52</v>
      </c>
      <c r="L25" s="15" t="s">
        <v>9</v>
      </c>
      <c r="M25" s="13" t="s">
        <v>51</v>
      </c>
      <c r="N25" s="16" t="s">
        <v>52</v>
      </c>
      <c r="O25" s="15" t="s">
        <v>9</v>
      </c>
      <c r="P25" s="13" t="s">
        <v>51</v>
      </c>
      <c r="Q25" s="16" t="s">
        <v>52</v>
      </c>
      <c r="R25" s="15" t="s">
        <v>9</v>
      </c>
      <c r="S25" s="13" t="s">
        <v>51</v>
      </c>
      <c r="T25" s="16" t="s">
        <v>52</v>
      </c>
      <c r="U25" s="15" t="s">
        <v>9</v>
      </c>
      <c r="V25" s="13" t="s">
        <v>51</v>
      </c>
      <c r="W25" s="16" t="s">
        <v>52</v>
      </c>
      <c r="X25" s="15" t="s">
        <v>9</v>
      </c>
      <c r="Y25" s="75" t="s">
        <v>51</v>
      </c>
      <c r="Z25" s="71" t="s">
        <v>52</v>
      </c>
      <c r="AA25" s="12" t="s">
        <v>9</v>
      </c>
      <c r="AB25" s="75" t="s">
        <v>51</v>
      </c>
      <c r="AC25" s="71" t="s">
        <v>52</v>
      </c>
      <c r="AD25" s="12" t="s">
        <v>9</v>
      </c>
      <c r="AE25" s="37" t="s">
        <v>51</v>
      </c>
      <c r="AF25" s="81" t="s">
        <v>52</v>
      </c>
      <c r="AG25" s="12" t="s">
        <v>9</v>
      </c>
      <c r="AH25" s="37" t="s">
        <v>51</v>
      </c>
      <c r="AI25" s="81" t="s">
        <v>52</v>
      </c>
      <c r="AJ25" s="12" t="s">
        <v>9</v>
      </c>
      <c r="AK25" s="37" t="s">
        <v>51</v>
      </c>
      <c r="AL25" s="81" t="s">
        <v>52</v>
      </c>
      <c r="AM25" s="12" t="s">
        <v>9</v>
      </c>
      <c r="AN25" s="37" t="s">
        <v>51</v>
      </c>
      <c r="AO25" s="81" t="s">
        <v>52</v>
      </c>
      <c r="AP25" s="12" t="s">
        <v>9</v>
      </c>
      <c r="AQ25" s="37" t="s">
        <v>51</v>
      </c>
      <c r="AR25" s="81" t="s">
        <v>52</v>
      </c>
      <c r="AS25" s="12" t="s">
        <v>9</v>
      </c>
      <c r="AT25" s="37" t="s">
        <v>51</v>
      </c>
      <c r="AU25" s="81" t="s">
        <v>52</v>
      </c>
      <c r="AV25" s="12" t="s">
        <v>9</v>
      </c>
    </row>
    <row r="26" spans="1:48" s="17" customFormat="1" x14ac:dyDescent="0.25">
      <c r="A26" s="18" t="s">
        <v>11</v>
      </c>
      <c r="B26" s="18" t="s">
        <v>12</v>
      </c>
      <c r="C26" s="18" t="s">
        <v>13</v>
      </c>
      <c r="D26" s="18" t="s">
        <v>14</v>
      </c>
      <c r="E26" s="46" t="s">
        <v>61</v>
      </c>
      <c r="F26" s="45"/>
      <c r="G26" s="82"/>
      <c r="H26" s="86"/>
      <c r="I26" s="45"/>
      <c r="J26" s="82"/>
      <c r="K26" s="86"/>
      <c r="L26" s="45"/>
      <c r="M26" s="82"/>
      <c r="N26" s="86"/>
      <c r="O26" s="45"/>
      <c r="P26" s="82"/>
      <c r="Q26" s="86"/>
      <c r="R26" s="45"/>
      <c r="S26" s="82"/>
      <c r="T26" s="86"/>
      <c r="U26" s="45"/>
      <c r="V26" s="82"/>
      <c r="W26" s="86"/>
      <c r="X26" s="45"/>
      <c r="Y26" s="82"/>
      <c r="Z26" s="86"/>
      <c r="AA26" s="45"/>
      <c r="AB26" s="82"/>
      <c r="AC26" s="86"/>
      <c r="AD26" s="45"/>
      <c r="AE26" s="82"/>
      <c r="AF26" s="86"/>
      <c r="AG26" s="45"/>
      <c r="AH26" s="82"/>
      <c r="AI26" s="86"/>
      <c r="AJ26" s="45"/>
      <c r="AK26" s="82"/>
      <c r="AL26" s="86"/>
      <c r="AM26" s="45"/>
      <c r="AN26" s="82"/>
      <c r="AO26" s="86"/>
      <c r="AP26" s="45"/>
      <c r="AQ26" s="82"/>
      <c r="AR26" s="86"/>
      <c r="AS26" s="45"/>
      <c r="AT26" s="82"/>
      <c r="AU26" s="86"/>
      <c r="AV26" s="45"/>
    </row>
    <row r="27" spans="1:48" x14ac:dyDescent="0.25">
      <c r="A27" s="25" t="s">
        <v>226</v>
      </c>
      <c r="B27" s="25" t="s">
        <v>227</v>
      </c>
      <c r="C27" s="25" t="s">
        <v>228</v>
      </c>
      <c r="D27" s="25" t="s">
        <v>229</v>
      </c>
      <c r="E27" s="47"/>
      <c r="F27" s="141">
        <f>IF(N(H27)&gt;=N(K27), I27, L27)+IF(N(N27)&gt;=N(Q27), O27, R27)</f>
        <v>38</v>
      </c>
      <c r="G27" s="99">
        <v>2.1</v>
      </c>
      <c r="H27" s="131">
        <v>62.692</v>
      </c>
      <c r="I27" s="102">
        <f>IF(H27&lt;60,0,21-_xlfn.RANK.EQ(H27,$H$27:$H$34,0))</f>
        <v>20</v>
      </c>
      <c r="J27" s="99">
        <v>2.2000000000000002</v>
      </c>
      <c r="K27" s="101"/>
      <c r="L27" s="102">
        <f>IF(K27&lt;60,0,21-_xlfn.RANK.EQ(K27,$K$27:$K$34,0))</f>
        <v>0</v>
      </c>
      <c r="M27" s="99">
        <v>2.2000000000000002</v>
      </c>
      <c r="N27" s="101">
        <v>68.593999999999994</v>
      </c>
      <c r="O27" s="102">
        <f>IF(N27&lt;60,0,21-_xlfn.RANK.EQ(N27,$N$27:$N$34,0))</f>
        <v>18</v>
      </c>
      <c r="P27" s="99">
        <v>2.2999999999999998</v>
      </c>
      <c r="Q27" s="101"/>
      <c r="R27" s="102">
        <f>IF(Q27&lt;60,0,21-_xlfn.RANK.EQ(Q27,$Q$27:$Q$34,0))</f>
        <v>0</v>
      </c>
      <c r="S27" s="99">
        <v>2.1</v>
      </c>
      <c r="T27" s="101"/>
      <c r="U27" s="102">
        <f t="shared" ref="U27:U34" si="15">IF(T27&lt;60,0,21-_xlfn.RANK.EQ(T27,$T$27:$T$34,0))</f>
        <v>0</v>
      </c>
      <c r="V27" s="99">
        <v>2.2000000000000002</v>
      </c>
      <c r="W27" s="101"/>
      <c r="X27" s="102">
        <f t="shared" ref="X27:X34" si="16">IF(W27&lt;60,0,21-_xlfn.RANK.EQ(W27,$W$27:$W$34,0))</f>
        <v>0</v>
      </c>
      <c r="Y27" s="99">
        <v>2.2000000000000002</v>
      </c>
      <c r="Z27" s="101"/>
      <c r="AA27" s="102">
        <f>IF(Z27&lt;60,0,21-_xlfn.RANK.EQ(Z27,$Z$27:$Z$34,0))</f>
        <v>0</v>
      </c>
      <c r="AB27" s="99">
        <v>2.2999999999999998</v>
      </c>
      <c r="AC27" s="101"/>
      <c r="AD27" s="102">
        <f>IF(AC27&lt;60,0,21-_xlfn.RANK.EQ(AC27,$AC$27:$AC$34,0))</f>
        <v>0</v>
      </c>
      <c r="AE27" s="99">
        <v>2.2000000000000002</v>
      </c>
      <c r="AF27" s="101"/>
      <c r="AG27" s="102">
        <f>IF(AF27&lt;60,0,21-_xlfn.RANK.EQ(AF27,$AF$27:$AF$34,0))</f>
        <v>0</v>
      </c>
      <c r="AH27" s="99">
        <v>2.2999999999999998</v>
      </c>
      <c r="AI27" s="101"/>
      <c r="AJ27" s="102">
        <f>IF(AI27&lt;60,0,21-_xlfn.RANK.EQ(AI27,$AI$27:$AI$34,0))</f>
        <v>0</v>
      </c>
      <c r="AK27" s="99">
        <v>2.2000000000000002</v>
      </c>
      <c r="AL27" s="101"/>
      <c r="AM27" s="102">
        <f>IF(AL27&lt;60,0,21-_xlfn.RANK.EQ(AL27,$AL$27:$AL$34,0))</f>
        <v>0</v>
      </c>
      <c r="AN27" s="99">
        <v>2.2999999999999998</v>
      </c>
      <c r="AO27" s="101"/>
      <c r="AP27" s="102">
        <f>IF(AO27&lt;60,0,21-_xlfn.RANK.EQ(AO27,$AO$27:$AO$34,0))</f>
        <v>0</v>
      </c>
      <c r="AQ27" s="99">
        <v>2.2000000000000002</v>
      </c>
      <c r="AR27" s="101"/>
      <c r="AS27" s="102">
        <f>IF(AR27&lt;60,0,21-_xlfn.RANK.EQ(AR27,$AR$27:$AR$34,0))</f>
        <v>0</v>
      </c>
      <c r="AT27" s="99">
        <v>2.2999999999999998</v>
      </c>
      <c r="AU27" s="101"/>
      <c r="AV27" s="102">
        <f>IF(AU27&lt;60,0,21-_xlfn.RANK.EQ(AU27,$AU$27:$AU$34,0))</f>
        <v>0</v>
      </c>
    </row>
    <row r="28" spans="1:48" x14ac:dyDescent="0.25">
      <c r="A28" s="25" t="s">
        <v>283</v>
      </c>
      <c r="B28" s="25" t="s">
        <v>284</v>
      </c>
      <c r="C28" s="26" t="s">
        <v>285</v>
      </c>
      <c r="D28" s="25" t="s">
        <v>286</v>
      </c>
      <c r="E28" s="47"/>
      <c r="F28" s="141">
        <f t="shared" ref="F28:F33" si="17">IF(N(H28)&gt;=N(K28), I28, L28)+IF(N(N28)&gt;=N(Q28), O28, R28)</f>
        <v>20</v>
      </c>
      <c r="G28" s="99">
        <v>2.1</v>
      </c>
      <c r="H28" s="101"/>
      <c r="I28" s="102">
        <f t="shared" ref="I28:I34" si="18">IF(H28&lt;60,0,21-_xlfn.RANK.EQ(H28,$H$27:$H$34,0))</f>
        <v>0</v>
      </c>
      <c r="J28" s="99">
        <v>2.2000000000000002</v>
      </c>
      <c r="K28" s="101"/>
      <c r="L28" s="102">
        <f t="shared" ref="L28:L34" si="19">IF(K28&lt;60,0,21-_xlfn.RANK.EQ(K28,$K$27:$K$34,0))</f>
        <v>0</v>
      </c>
      <c r="M28" s="99">
        <v>2.2000000000000002</v>
      </c>
      <c r="N28" s="101">
        <v>70.625</v>
      </c>
      <c r="O28" s="102">
        <f t="shared" ref="O28:O34" si="20">IF(N28&lt;60,0,21-_xlfn.RANK.EQ(N28,$N$27:$N$34,0))</f>
        <v>20</v>
      </c>
      <c r="P28" s="99">
        <v>2.2999999999999998</v>
      </c>
      <c r="Q28" s="101"/>
      <c r="R28" s="102">
        <f t="shared" ref="R28:R34" si="21">IF(Q28&lt;60,0,21-_xlfn.RANK.EQ(Q28,$Q$27:$Q$34,0))</f>
        <v>0</v>
      </c>
      <c r="S28" s="99">
        <v>2.1</v>
      </c>
      <c r="T28" s="101"/>
      <c r="U28" s="102">
        <f t="shared" si="15"/>
        <v>0</v>
      </c>
      <c r="V28" s="99">
        <v>2.2000000000000002</v>
      </c>
      <c r="W28" s="101"/>
      <c r="X28" s="102">
        <f t="shared" si="16"/>
        <v>0</v>
      </c>
      <c r="Y28" s="99">
        <v>2.2000000000000002</v>
      </c>
      <c r="Z28" s="101"/>
      <c r="AA28" s="102">
        <f t="shared" ref="AA28:AA34" si="22">IF(Z28&lt;60,0,21-_xlfn.RANK.EQ(Z28,$Z$27:$Z$34,0))</f>
        <v>0</v>
      </c>
      <c r="AB28" s="99">
        <v>2.2999999999999998</v>
      </c>
      <c r="AC28" s="101"/>
      <c r="AD28" s="102">
        <f t="shared" ref="AD28:AD34" si="23">IF(AC28&lt;60,0,21-_xlfn.RANK.EQ(AC28,$AC$27:$AC$34,0))</f>
        <v>0</v>
      </c>
      <c r="AE28" s="99">
        <v>2.2000000000000002</v>
      </c>
      <c r="AF28" s="101"/>
      <c r="AG28" s="102">
        <f t="shared" ref="AG28:AG34" si="24">IF(AF28&lt;60,0,21-_xlfn.RANK.EQ(AF28,$AF$27:$AF$34,0))</f>
        <v>0</v>
      </c>
      <c r="AH28" s="99">
        <v>2.2999999999999998</v>
      </c>
      <c r="AI28" s="101"/>
      <c r="AJ28" s="102">
        <f t="shared" ref="AJ28:AJ34" si="25">IF(AI28&lt;60,0,21-_xlfn.RANK.EQ(AI28,$AI$27:$AI$34,0))</f>
        <v>0</v>
      </c>
      <c r="AK28" s="99">
        <v>2.2000000000000002</v>
      </c>
      <c r="AL28" s="101"/>
      <c r="AM28" s="102">
        <f t="shared" ref="AM28:AM34" si="26">IF(AL28&lt;60,0,21-_xlfn.RANK.EQ(AL28,$AL$27:$AL$34,0))</f>
        <v>0</v>
      </c>
      <c r="AN28" s="99">
        <v>2.2999999999999998</v>
      </c>
      <c r="AO28" s="101"/>
      <c r="AP28" s="102">
        <f t="shared" ref="AP28:AP34" si="27">IF(AO28&lt;60,0,21-_xlfn.RANK.EQ(AO28,$AO$27:$AO$34,0))</f>
        <v>0</v>
      </c>
      <c r="AQ28" s="99">
        <v>2.2000000000000002</v>
      </c>
      <c r="AR28" s="101"/>
      <c r="AS28" s="102">
        <f t="shared" ref="AS28:AS34" si="28">IF(AR28&lt;60,0,21-_xlfn.RANK.EQ(AR28,$AR$27:$AR$34,0))</f>
        <v>0</v>
      </c>
      <c r="AT28" s="99">
        <v>2.2999999999999998</v>
      </c>
      <c r="AU28" s="101"/>
      <c r="AV28" s="102">
        <f t="shared" ref="AV28:AV34" si="29">IF(AU28&lt;60,0,21-_xlfn.RANK.EQ(AU28,$AU$27:$AU$34,0))</f>
        <v>0</v>
      </c>
    </row>
    <row r="29" spans="1:48" x14ac:dyDescent="0.25">
      <c r="A29" s="25" t="s">
        <v>226</v>
      </c>
      <c r="B29" s="25" t="s">
        <v>227</v>
      </c>
      <c r="C29" s="25" t="s">
        <v>228</v>
      </c>
      <c r="D29" s="25" t="s">
        <v>429</v>
      </c>
      <c r="E29" s="47"/>
      <c r="F29" s="141">
        <f t="shared" si="17"/>
        <v>20</v>
      </c>
      <c r="G29" s="99">
        <v>2.1</v>
      </c>
      <c r="H29" s="101"/>
      <c r="I29" s="102">
        <f t="shared" si="18"/>
        <v>0</v>
      </c>
      <c r="J29" s="99">
        <v>2.2000000000000002</v>
      </c>
      <c r="K29" s="101"/>
      <c r="L29" s="102">
        <f t="shared" si="19"/>
        <v>0</v>
      </c>
      <c r="M29" s="99">
        <v>2.2000000000000002</v>
      </c>
      <c r="N29" s="101">
        <v>70.625</v>
      </c>
      <c r="O29" s="102">
        <f t="shared" si="20"/>
        <v>20</v>
      </c>
      <c r="P29" s="99">
        <v>2.2999999999999998</v>
      </c>
      <c r="Q29" s="101"/>
      <c r="R29" s="102">
        <f t="shared" si="21"/>
        <v>0</v>
      </c>
      <c r="S29" s="99">
        <v>2.1</v>
      </c>
      <c r="T29" s="101"/>
      <c r="U29" s="102">
        <f t="shared" si="15"/>
        <v>0</v>
      </c>
      <c r="V29" s="99">
        <v>2.2000000000000002</v>
      </c>
      <c r="W29" s="101"/>
      <c r="X29" s="102">
        <f t="shared" si="16"/>
        <v>0</v>
      </c>
      <c r="Y29" s="99">
        <v>2.2000000000000002</v>
      </c>
      <c r="Z29" s="101"/>
      <c r="AA29" s="102">
        <f t="shared" si="22"/>
        <v>0</v>
      </c>
      <c r="AB29" s="99">
        <v>2.2999999999999998</v>
      </c>
      <c r="AC29" s="101"/>
      <c r="AD29" s="102">
        <f t="shared" si="23"/>
        <v>0</v>
      </c>
      <c r="AE29" s="99">
        <v>2.2000000000000002</v>
      </c>
      <c r="AF29" s="101"/>
      <c r="AG29" s="102">
        <f t="shared" si="24"/>
        <v>0</v>
      </c>
      <c r="AH29" s="99">
        <v>2.2999999999999998</v>
      </c>
      <c r="AI29" s="101"/>
      <c r="AJ29" s="102">
        <f t="shared" si="25"/>
        <v>0</v>
      </c>
      <c r="AK29" s="99">
        <v>2.2000000000000002</v>
      </c>
      <c r="AL29" s="101"/>
      <c r="AM29" s="102">
        <f t="shared" si="26"/>
        <v>0</v>
      </c>
      <c r="AN29" s="99">
        <v>2.2999999999999998</v>
      </c>
      <c r="AO29" s="101"/>
      <c r="AP29" s="102">
        <f t="shared" si="27"/>
        <v>0</v>
      </c>
      <c r="AQ29" s="99">
        <v>2.2000000000000002</v>
      </c>
      <c r="AR29" s="101"/>
      <c r="AS29" s="102">
        <f t="shared" si="28"/>
        <v>0</v>
      </c>
      <c r="AT29" s="99">
        <v>2.2999999999999998</v>
      </c>
      <c r="AU29" s="101"/>
      <c r="AV29" s="102">
        <f t="shared" si="29"/>
        <v>0</v>
      </c>
    </row>
    <row r="30" spans="1:48" x14ac:dyDescent="0.25">
      <c r="A30" s="25"/>
      <c r="B30" s="25"/>
      <c r="C30" s="25"/>
      <c r="D30" s="25"/>
      <c r="E30" s="47"/>
      <c r="F30" s="141">
        <f t="shared" si="17"/>
        <v>0</v>
      </c>
      <c r="G30" s="99">
        <v>2.1</v>
      </c>
      <c r="H30" s="101"/>
      <c r="I30" s="102">
        <f t="shared" si="18"/>
        <v>0</v>
      </c>
      <c r="J30" s="99">
        <v>2.2000000000000002</v>
      </c>
      <c r="K30" s="101"/>
      <c r="L30" s="102">
        <f t="shared" si="19"/>
        <v>0</v>
      </c>
      <c r="M30" s="99">
        <v>2.2000000000000002</v>
      </c>
      <c r="N30" s="101"/>
      <c r="O30" s="102">
        <f t="shared" si="20"/>
        <v>0</v>
      </c>
      <c r="P30" s="99">
        <v>2.2999999999999998</v>
      </c>
      <c r="Q30" s="101"/>
      <c r="R30" s="102">
        <f t="shared" si="21"/>
        <v>0</v>
      </c>
      <c r="S30" s="99">
        <v>2.1</v>
      </c>
      <c r="T30" s="101"/>
      <c r="U30" s="102">
        <f t="shared" si="15"/>
        <v>0</v>
      </c>
      <c r="V30" s="99">
        <v>2.2000000000000002</v>
      </c>
      <c r="W30" s="101"/>
      <c r="X30" s="102">
        <f t="shared" si="16"/>
        <v>0</v>
      </c>
      <c r="Y30" s="99">
        <v>2.2000000000000002</v>
      </c>
      <c r="Z30" s="101"/>
      <c r="AA30" s="102">
        <f t="shared" si="22"/>
        <v>0</v>
      </c>
      <c r="AB30" s="99">
        <v>2.2999999999999998</v>
      </c>
      <c r="AC30" s="101"/>
      <c r="AD30" s="102">
        <f t="shared" si="23"/>
        <v>0</v>
      </c>
      <c r="AE30" s="99">
        <v>2.2000000000000002</v>
      </c>
      <c r="AF30" s="101"/>
      <c r="AG30" s="102">
        <f t="shared" si="24"/>
        <v>0</v>
      </c>
      <c r="AH30" s="99">
        <v>2.2999999999999998</v>
      </c>
      <c r="AI30" s="101"/>
      <c r="AJ30" s="102">
        <f t="shared" si="25"/>
        <v>0</v>
      </c>
      <c r="AK30" s="99">
        <v>2.2000000000000002</v>
      </c>
      <c r="AL30" s="101"/>
      <c r="AM30" s="102">
        <f t="shared" si="26"/>
        <v>0</v>
      </c>
      <c r="AN30" s="99">
        <v>2.2999999999999998</v>
      </c>
      <c r="AO30" s="101"/>
      <c r="AP30" s="102">
        <f t="shared" si="27"/>
        <v>0</v>
      </c>
      <c r="AQ30" s="99">
        <v>2.2000000000000002</v>
      </c>
      <c r="AR30" s="101"/>
      <c r="AS30" s="102">
        <f t="shared" si="28"/>
        <v>0</v>
      </c>
      <c r="AT30" s="99">
        <v>2.2999999999999998</v>
      </c>
      <c r="AU30" s="101"/>
      <c r="AV30" s="102">
        <f t="shared" si="29"/>
        <v>0</v>
      </c>
    </row>
    <row r="31" spans="1:48" x14ac:dyDescent="0.25">
      <c r="A31" s="25"/>
      <c r="B31" s="25"/>
      <c r="C31" s="25"/>
      <c r="D31" s="25"/>
      <c r="E31" s="47"/>
      <c r="F31" s="141">
        <f t="shared" si="17"/>
        <v>0</v>
      </c>
      <c r="G31" s="99">
        <v>2.1</v>
      </c>
      <c r="H31" s="101"/>
      <c r="I31" s="102">
        <f t="shared" si="18"/>
        <v>0</v>
      </c>
      <c r="J31" s="99">
        <v>2.2000000000000002</v>
      </c>
      <c r="K31" s="101"/>
      <c r="L31" s="102">
        <f t="shared" si="19"/>
        <v>0</v>
      </c>
      <c r="M31" s="99">
        <v>2.2000000000000002</v>
      </c>
      <c r="N31" s="101"/>
      <c r="O31" s="102">
        <f t="shared" si="20"/>
        <v>0</v>
      </c>
      <c r="P31" s="99">
        <v>2.2999999999999998</v>
      </c>
      <c r="Q31" s="101"/>
      <c r="R31" s="102">
        <f t="shared" si="21"/>
        <v>0</v>
      </c>
      <c r="S31" s="99">
        <v>2.1</v>
      </c>
      <c r="T31" s="101"/>
      <c r="U31" s="102">
        <f t="shared" si="15"/>
        <v>0</v>
      </c>
      <c r="V31" s="99">
        <v>2.2000000000000002</v>
      </c>
      <c r="W31" s="101"/>
      <c r="X31" s="102">
        <f t="shared" si="16"/>
        <v>0</v>
      </c>
      <c r="Y31" s="99">
        <v>2.2000000000000002</v>
      </c>
      <c r="Z31" s="101"/>
      <c r="AA31" s="102">
        <f t="shared" si="22"/>
        <v>0</v>
      </c>
      <c r="AB31" s="99">
        <v>2.2999999999999998</v>
      </c>
      <c r="AC31" s="101"/>
      <c r="AD31" s="102">
        <f t="shared" si="23"/>
        <v>0</v>
      </c>
      <c r="AE31" s="99">
        <v>2.2000000000000002</v>
      </c>
      <c r="AF31" s="101"/>
      <c r="AG31" s="102">
        <f t="shared" si="24"/>
        <v>0</v>
      </c>
      <c r="AH31" s="99">
        <v>2.2999999999999998</v>
      </c>
      <c r="AI31" s="101"/>
      <c r="AJ31" s="102">
        <f t="shared" si="25"/>
        <v>0</v>
      </c>
      <c r="AK31" s="99">
        <v>2.2000000000000002</v>
      </c>
      <c r="AL31" s="101"/>
      <c r="AM31" s="102">
        <f t="shared" si="26"/>
        <v>0</v>
      </c>
      <c r="AN31" s="99">
        <v>2.2999999999999998</v>
      </c>
      <c r="AO31" s="101"/>
      <c r="AP31" s="102">
        <f t="shared" si="27"/>
        <v>0</v>
      </c>
      <c r="AQ31" s="99">
        <v>2.2000000000000002</v>
      </c>
      <c r="AR31" s="101"/>
      <c r="AS31" s="102">
        <f t="shared" si="28"/>
        <v>0</v>
      </c>
      <c r="AT31" s="99">
        <v>2.2999999999999998</v>
      </c>
      <c r="AU31" s="101"/>
      <c r="AV31" s="102">
        <f t="shared" si="29"/>
        <v>0</v>
      </c>
    </row>
    <row r="32" spans="1:48" x14ac:dyDescent="0.25">
      <c r="A32" s="25"/>
      <c r="B32" s="25"/>
      <c r="C32" s="25"/>
      <c r="D32" s="25"/>
      <c r="E32" s="47"/>
      <c r="F32" s="141">
        <f t="shared" si="17"/>
        <v>0</v>
      </c>
      <c r="G32" s="99">
        <v>2.1</v>
      </c>
      <c r="H32" s="101"/>
      <c r="I32" s="102">
        <f t="shared" si="18"/>
        <v>0</v>
      </c>
      <c r="J32" s="99">
        <v>2.2000000000000002</v>
      </c>
      <c r="K32" s="101"/>
      <c r="L32" s="102">
        <f t="shared" si="19"/>
        <v>0</v>
      </c>
      <c r="M32" s="99">
        <v>2.2000000000000002</v>
      </c>
      <c r="N32" s="101"/>
      <c r="O32" s="102">
        <f t="shared" si="20"/>
        <v>0</v>
      </c>
      <c r="P32" s="99">
        <v>2.2999999999999998</v>
      </c>
      <c r="Q32" s="101"/>
      <c r="R32" s="102">
        <f t="shared" si="21"/>
        <v>0</v>
      </c>
      <c r="S32" s="99">
        <v>2.1</v>
      </c>
      <c r="T32" s="101"/>
      <c r="U32" s="102">
        <f t="shared" si="15"/>
        <v>0</v>
      </c>
      <c r="V32" s="99">
        <v>2.2000000000000002</v>
      </c>
      <c r="W32" s="101"/>
      <c r="X32" s="102">
        <f t="shared" si="16"/>
        <v>0</v>
      </c>
      <c r="Y32" s="99">
        <v>2.2000000000000002</v>
      </c>
      <c r="Z32" s="101"/>
      <c r="AA32" s="102">
        <f t="shared" si="22"/>
        <v>0</v>
      </c>
      <c r="AB32" s="99">
        <v>2.2999999999999998</v>
      </c>
      <c r="AC32" s="101"/>
      <c r="AD32" s="102">
        <f t="shared" si="23"/>
        <v>0</v>
      </c>
      <c r="AE32" s="99">
        <v>2.2000000000000002</v>
      </c>
      <c r="AF32" s="101"/>
      <c r="AG32" s="102">
        <f t="shared" si="24"/>
        <v>0</v>
      </c>
      <c r="AH32" s="99">
        <v>2.2999999999999998</v>
      </c>
      <c r="AI32" s="101"/>
      <c r="AJ32" s="102">
        <f t="shared" si="25"/>
        <v>0</v>
      </c>
      <c r="AK32" s="99">
        <v>2.2000000000000002</v>
      </c>
      <c r="AL32" s="101"/>
      <c r="AM32" s="102">
        <f t="shared" si="26"/>
        <v>0</v>
      </c>
      <c r="AN32" s="99">
        <v>2.2999999999999998</v>
      </c>
      <c r="AO32" s="101"/>
      <c r="AP32" s="102">
        <f t="shared" si="27"/>
        <v>0</v>
      </c>
      <c r="AQ32" s="99">
        <v>2.2000000000000002</v>
      </c>
      <c r="AR32" s="101"/>
      <c r="AS32" s="102">
        <f t="shared" si="28"/>
        <v>0</v>
      </c>
      <c r="AT32" s="99">
        <v>2.2999999999999998</v>
      </c>
      <c r="AU32" s="101"/>
      <c r="AV32" s="102">
        <f t="shared" si="29"/>
        <v>0</v>
      </c>
    </row>
    <row r="33" spans="1:48" x14ac:dyDescent="0.25">
      <c r="A33" s="25"/>
      <c r="B33" s="25"/>
      <c r="C33" s="25"/>
      <c r="D33" s="25"/>
      <c r="E33" s="47"/>
      <c r="F33" s="141">
        <f t="shared" si="17"/>
        <v>0</v>
      </c>
      <c r="G33" s="99">
        <v>2.1</v>
      </c>
      <c r="H33" s="101"/>
      <c r="I33" s="102">
        <f t="shared" si="18"/>
        <v>0</v>
      </c>
      <c r="J33" s="99">
        <v>2.2000000000000002</v>
      </c>
      <c r="K33" s="101"/>
      <c r="L33" s="102">
        <f t="shared" si="19"/>
        <v>0</v>
      </c>
      <c r="M33" s="99">
        <v>2.2000000000000002</v>
      </c>
      <c r="N33" s="101"/>
      <c r="O33" s="102">
        <f t="shared" si="20"/>
        <v>0</v>
      </c>
      <c r="P33" s="99">
        <v>2.2999999999999998</v>
      </c>
      <c r="Q33" s="101"/>
      <c r="R33" s="102">
        <f t="shared" si="21"/>
        <v>0</v>
      </c>
      <c r="S33" s="99">
        <v>2.1</v>
      </c>
      <c r="T33" s="101"/>
      <c r="U33" s="102">
        <f t="shared" si="15"/>
        <v>0</v>
      </c>
      <c r="V33" s="99">
        <v>2.2000000000000002</v>
      </c>
      <c r="W33" s="101"/>
      <c r="X33" s="102">
        <f t="shared" si="16"/>
        <v>0</v>
      </c>
      <c r="Y33" s="99">
        <v>2.2000000000000002</v>
      </c>
      <c r="Z33" s="101"/>
      <c r="AA33" s="102">
        <f t="shared" si="22"/>
        <v>0</v>
      </c>
      <c r="AB33" s="99">
        <v>2.2999999999999998</v>
      </c>
      <c r="AC33" s="101"/>
      <c r="AD33" s="102">
        <f t="shared" si="23"/>
        <v>0</v>
      </c>
      <c r="AE33" s="104">
        <v>2.2000000000000002</v>
      </c>
      <c r="AF33" s="107"/>
      <c r="AG33" s="102">
        <f t="shared" si="24"/>
        <v>0</v>
      </c>
      <c r="AH33" s="99">
        <v>2.2999999999999998</v>
      </c>
      <c r="AI33" s="101"/>
      <c r="AJ33" s="102">
        <f t="shared" si="25"/>
        <v>0</v>
      </c>
      <c r="AK33" s="104">
        <v>2.2000000000000002</v>
      </c>
      <c r="AL33" s="107"/>
      <c r="AM33" s="102">
        <f t="shared" si="26"/>
        <v>0</v>
      </c>
      <c r="AN33" s="99">
        <v>2.2999999999999998</v>
      </c>
      <c r="AO33" s="101"/>
      <c r="AP33" s="102">
        <f t="shared" si="27"/>
        <v>0</v>
      </c>
      <c r="AQ33" s="104">
        <v>2.2000000000000002</v>
      </c>
      <c r="AR33" s="107"/>
      <c r="AS33" s="102">
        <f t="shared" si="28"/>
        <v>0</v>
      </c>
      <c r="AT33" s="99">
        <v>2.2999999999999998</v>
      </c>
      <c r="AU33" s="101"/>
      <c r="AV33" s="102">
        <f t="shared" si="29"/>
        <v>0</v>
      </c>
    </row>
    <row r="34" spans="1:48" ht="16.5" thickBot="1" x14ac:dyDescent="0.3">
      <c r="A34" s="25"/>
      <c r="B34" s="25"/>
      <c r="C34" s="25"/>
      <c r="D34" s="25"/>
      <c r="E34" s="26"/>
      <c r="F34" s="142">
        <f t="shared" ref="F34" si="30">IF(N(H34)&gt;=N(K34), I34, L34)</f>
        <v>0</v>
      </c>
      <c r="G34" s="121">
        <v>2.1</v>
      </c>
      <c r="H34" s="123"/>
      <c r="I34" s="106">
        <f t="shared" si="18"/>
        <v>0</v>
      </c>
      <c r="J34" s="121">
        <v>2.2000000000000002</v>
      </c>
      <c r="K34" s="123"/>
      <c r="L34" s="106">
        <f t="shared" si="19"/>
        <v>0</v>
      </c>
      <c r="M34" s="121">
        <v>2.2000000000000002</v>
      </c>
      <c r="N34" s="123"/>
      <c r="O34" s="106">
        <f t="shared" si="20"/>
        <v>0</v>
      </c>
      <c r="P34" s="121">
        <v>2.2999999999999998</v>
      </c>
      <c r="Q34" s="123"/>
      <c r="R34" s="106">
        <f t="shared" si="21"/>
        <v>0</v>
      </c>
      <c r="S34" s="121">
        <v>2.1</v>
      </c>
      <c r="T34" s="123"/>
      <c r="U34" s="106">
        <f t="shared" si="15"/>
        <v>0</v>
      </c>
      <c r="V34" s="121">
        <v>2.2000000000000002</v>
      </c>
      <c r="W34" s="123"/>
      <c r="X34" s="106">
        <f t="shared" si="16"/>
        <v>0</v>
      </c>
      <c r="Y34" s="121">
        <v>2.2000000000000002</v>
      </c>
      <c r="Z34" s="123"/>
      <c r="AA34" s="106">
        <f t="shared" si="22"/>
        <v>0</v>
      </c>
      <c r="AB34" s="121">
        <v>2.2999999999999998</v>
      </c>
      <c r="AC34" s="123"/>
      <c r="AD34" s="106">
        <f t="shared" si="23"/>
        <v>0</v>
      </c>
      <c r="AE34" s="121">
        <v>2.2000000000000002</v>
      </c>
      <c r="AF34" s="123"/>
      <c r="AG34" s="106">
        <f t="shared" si="24"/>
        <v>0</v>
      </c>
      <c r="AH34" s="121">
        <v>2.2999999999999998</v>
      </c>
      <c r="AI34" s="123"/>
      <c r="AJ34" s="106">
        <f t="shared" si="25"/>
        <v>0</v>
      </c>
      <c r="AK34" s="121">
        <v>2.2000000000000002</v>
      </c>
      <c r="AL34" s="123"/>
      <c r="AM34" s="106">
        <f t="shared" si="26"/>
        <v>0</v>
      </c>
      <c r="AN34" s="121">
        <v>2.2999999999999998</v>
      </c>
      <c r="AO34" s="123"/>
      <c r="AP34" s="106">
        <f t="shared" si="27"/>
        <v>0</v>
      </c>
      <c r="AQ34" s="121">
        <v>2.2000000000000002</v>
      </c>
      <c r="AR34" s="123"/>
      <c r="AS34" s="106">
        <f t="shared" si="28"/>
        <v>0</v>
      </c>
      <c r="AT34" s="121">
        <v>2.2999999999999998</v>
      </c>
      <c r="AU34" s="123"/>
      <c r="AV34" s="106">
        <f t="shared" si="29"/>
        <v>0</v>
      </c>
    </row>
    <row r="35" spans="1:48" x14ac:dyDescent="0.25">
      <c r="A35" s="35"/>
      <c r="B35" s="35"/>
      <c r="C35" s="35"/>
      <c r="D35" s="35"/>
      <c r="E35" s="35"/>
    </row>
    <row r="36" spans="1:48" ht="16.5" thickBot="1" x14ac:dyDescent="0.3">
      <c r="A36" s="35"/>
      <c r="B36" s="35"/>
      <c r="C36" s="35"/>
      <c r="D36" s="35"/>
      <c r="E36" s="35"/>
    </row>
    <row r="37" spans="1:48" ht="24" thickBot="1" x14ac:dyDescent="0.3">
      <c r="G37" s="237" t="s">
        <v>279</v>
      </c>
      <c r="H37" s="238"/>
      <c r="I37" s="241"/>
      <c r="J37" s="241"/>
      <c r="K37" s="241"/>
      <c r="L37" s="229"/>
      <c r="M37" s="237" t="s">
        <v>281</v>
      </c>
      <c r="N37" s="238"/>
      <c r="O37" s="241"/>
      <c r="P37" s="241"/>
      <c r="Q37" s="241"/>
      <c r="R37" s="229"/>
      <c r="S37" s="237" t="s">
        <v>280</v>
      </c>
      <c r="T37" s="238"/>
      <c r="U37" s="241"/>
      <c r="V37" s="241"/>
      <c r="W37" s="241"/>
      <c r="X37" s="229"/>
      <c r="Y37" s="240" t="s">
        <v>1</v>
      </c>
      <c r="Z37" s="239"/>
      <c r="AA37" s="239"/>
      <c r="AB37" s="239"/>
      <c r="AC37" s="239"/>
      <c r="AD37" s="247"/>
      <c r="AE37" s="227" t="s">
        <v>347</v>
      </c>
      <c r="AF37" s="228"/>
      <c r="AG37" s="241"/>
      <c r="AH37" s="241"/>
      <c r="AI37" s="241"/>
      <c r="AJ37" s="229"/>
      <c r="AK37" s="227" t="s">
        <v>282</v>
      </c>
      <c r="AL37" s="228"/>
      <c r="AM37" s="241"/>
      <c r="AN37" s="241"/>
      <c r="AO37" s="241"/>
      <c r="AP37" s="229"/>
      <c r="AQ37" s="227" t="s">
        <v>53</v>
      </c>
      <c r="AR37" s="228"/>
      <c r="AS37" s="241"/>
      <c r="AT37" s="241"/>
      <c r="AU37" s="241"/>
      <c r="AV37" s="229"/>
    </row>
    <row r="38" spans="1:48" ht="47.25" x14ac:dyDescent="0.25">
      <c r="A38" s="222" t="s">
        <v>55</v>
      </c>
      <c r="B38" s="217"/>
      <c r="C38" s="217"/>
      <c r="D38" s="217"/>
      <c r="E38" s="217"/>
      <c r="F38" s="143" t="s">
        <v>4</v>
      </c>
      <c r="G38" s="75" t="s">
        <v>51</v>
      </c>
      <c r="H38" s="71" t="s">
        <v>52</v>
      </c>
      <c r="I38" s="12" t="s">
        <v>9</v>
      </c>
      <c r="J38" s="75" t="s">
        <v>51</v>
      </c>
      <c r="K38" s="71" t="s">
        <v>52</v>
      </c>
      <c r="L38" s="12" t="s">
        <v>9</v>
      </c>
      <c r="M38" s="75" t="s">
        <v>51</v>
      </c>
      <c r="N38" s="71" t="s">
        <v>52</v>
      </c>
      <c r="O38" s="12" t="s">
        <v>9</v>
      </c>
      <c r="P38" s="75" t="s">
        <v>51</v>
      </c>
      <c r="Q38" s="71" t="s">
        <v>52</v>
      </c>
      <c r="R38" s="12" t="s">
        <v>9</v>
      </c>
      <c r="S38" s="75" t="s">
        <v>51</v>
      </c>
      <c r="T38" s="71" t="s">
        <v>52</v>
      </c>
      <c r="U38" s="12" t="s">
        <v>9</v>
      </c>
      <c r="V38" s="75" t="s">
        <v>51</v>
      </c>
      <c r="W38" s="71" t="s">
        <v>52</v>
      </c>
      <c r="X38" s="12" t="s">
        <v>9</v>
      </c>
      <c r="Y38" s="75" t="s">
        <v>51</v>
      </c>
      <c r="Z38" s="71" t="s">
        <v>52</v>
      </c>
      <c r="AA38" s="12" t="s">
        <v>9</v>
      </c>
      <c r="AB38" s="75" t="s">
        <v>51</v>
      </c>
      <c r="AC38" s="71" t="s">
        <v>52</v>
      </c>
      <c r="AD38" s="12" t="s">
        <v>9</v>
      </c>
      <c r="AE38" s="75" t="s">
        <v>51</v>
      </c>
      <c r="AF38" s="71" t="s">
        <v>52</v>
      </c>
      <c r="AG38" s="12" t="s">
        <v>9</v>
      </c>
      <c r="AH38" s="75" t="s">
        <v>51</v>
      </c>
      <c r="AI38" s="71" t="s">
        <v>52</v>
      </c>
      <c r="AJ38" s="12" t="s">
        <v>9</v>
      </c>
      <c r="AK38" s="75" t="s">
        <v>51</v>
      </c>
      <c r="AL38" s="71" t="s">
        <v>52</v>
      </c>
      <c r="AM38" s="12" t="s">
        <v>9</v>
      </c>
      <c r="AN38" s="75" t="s">
        <v>51</v>
      </c>
      <c r="AO38" s="71" t="s">
        <v>52</v>
      </c>
      <c r="AP38" s="12" t="s">
        <v>9</v>
      </c>
      <c r="AQ38" s="75" t="s">
        <v>51</v>
      </c>
      <c r="AR38" s="71" t="s">
        <v>52</v>
      </c>
      <c r="AS38" s="12" t="s">
        <v>9</v>
      </c>
      <c r="AT38" s="75" t="s">
        <v>51</v>
      </c>
      <c r="AU38" s="71" t="s">
        <v>52</v>
      </c>
      <c r="AV38" s="12" t="s">
        <v>9</v>
      </c>
    </row>
    <row r="39" spans="1:48" s="17" customFormat="1" x14ac:dyDescent="0.25">
      <c r="A39" s="18" t="s">
        <v>11</v>
      </c>
      <c r="B39" s="18" t="s">
        <v>12</v>
      </c>
      <c r="C39" s="19" t="s">
        <v>13</v>
      </c>
      <c r="D39" s="18" t="s">
        <v>14</v>
      </c>
      <c r="E39" s="19" t="s">
        <v>61</v>
      </c>
      <c r="F39" s="45"/>
      <c r="G39" s="82"/>
      <c r="H39" s="86"/>
      <c r="I39" s="45"/>
      <c r="J39" s="82"/>
      <c r="K39" s="86"/>
      <c r="L39" s="45"/>
      <c r="M39" s="82"/>
      <c r="N39" s="86"/>
      <c r="O39" s="45"/>
      <c r="P39" s="82"/>
      <c r="Q39" s="86"/>
      <c r="R39" s="45"/>
      <c r="S39" s="82"/>
      <c r="T39" s="86"/>
      <c r="U39" s="45"/>
      <c r="V39" s="82"/>
      <c r="W39" s="86"/>
      <c r="X39" s="45"/>
      <c r="Y39" s="57"/>
      <c r="Z39" s="86"/>
      <c r="AA39" s="45"/>
      <c r="AB39" s="82"/>
      <c r="AC39" s="86"/>
      <c r="AD39" s="45"/>
      <c r="AE39" s="82"/>
      <c r="AF39" s="86"/>
      <c r="AG39" s="45"/>
      <c r="AH39" s="82"/>
      <c r="AI39" s="86"/>
      <c r="AJ39" s="45"/>
      <c r="AK39" s="82"/>
      <c r="AL39" s="86"/>
      <c r="AM39" s="45"/>
      <c r="AN39" s="82"/>
      <c r="AO39" s="86"/>
      <c r="AP39" s="45"/>
      <c r="AQ39" s="82"/>
      <c r="AR39" s="86"/>
      <c r="AS39" s="45"/>
      <c r="AT39" s="82"/>
      <c r="AU39" s="86"/>
      <c r="AV39" s="45"/>
    </row>
    <row r="40" spans="1:48" x14ac:dyDescent="0.25">
      <c r="A40" s="25" t="s">
        <v>117</v>
      </c>
      <c r="B40" s="25" t="s">
        <v>145</v>
      </c>
      <c r="C40" s="26" t="s">
        <v>130</v>
      </c>
      <c r="D40" s="25" t="s">
        <v>146</v>
      </c>
      <c r="E40" s="26"/>
      <c r="F40" s="141">
        <f>IF(N(H40)&gt;=N(K40), I40, L40)+IF(N(N40)&gt;=N(Q40), O40, R40)</f>
        <v>0</v>
      </c>
      <c r="G40" s="99">
        <v>1.1000000000000001</v>
      </c>
      <c r="H40" s="101"/>
      <c r="I40" s="102">
        <f>IF(H40&lt;60,0,21-_xlfn.RANK.EQ(H40,$H$40:$H$58,0))</f>
        <v>0</v>
      </c>
      <c r="J40" s="99">
        <v>1.2</v>
      </c>
      <c r="K40" s="101"/>
      <c r="L40" s="102">
        <f>IF(K40&lt;60,0,21-_xlfn.RANK.EQ(K40,$K$40:$K$58,0))</f>
        <v>0</v>
      </c>
      <c r="M40" s="99">
        <v>1.2</v>
      </c>
      <c r="N40" s="101"/>
      <c r="O40" s="102">
        <f>IF(N40&lt;60,0,21-_xlfn.RANK.EQ(N40,$N$40:$N$61,0))</f>
        <v>0</v>
      </c>
      <c r="P40" s="99">
        <v>1.3</v>
      </c>
      <c r="Q40" s="101"/>
      <c r="R40" s="102">
        <f>IF(Q40&lt;60,0,21-_xlfn.RANK.EQ(Q40,$Q$40:$Q$61,0))</f>
        <v>0</v>
      </c>
      <c r="S40" s="99">
        <v>1.1000000000000001</v>
      </c>
      <c r="T40" s="101"/>
      <c r="U40" s="102">
        <f t="shared" ref="U40:U57" si="31">IF(T40&lt;60,0,21-_xlfn.RANK.EQ(T40,$T$40:$T$58,0))</f>
        <v>0</v>
      </c>
      <c r="V40" s="99">
        <v>1.2</v>
      </c>
      <c r="W40" s="101"/>
      <c r="X40" s="102">
        <f t="shared" ref="X40:X61" si="32">IF(W40&lt;60,0,21-_xlfn.RANK.EQ(W40,$W$40:$W$58,0))</f>
        <v>0</v>
      </c>
      <c r="Y40" s="93">
        <v>1.2</v>
      </c>
      <c r="Z40" s="101"/>
      <c r="AA40" s="102">
        <f>IF(Z40&lt;60,0,21-_xlfn.RANK.EQ(Z40,$Z$40:$Z$58,0))</f>
        <v>0</v>
      </c>
      <c r="AB40" s="99">
        <v>1.3</v>
      </c>
      <c r="AC40" s="101"/>
      <c r="AD40" s="102">
        <f>IF(AC40&lt;60,0,21-_xlfn.RANK.EQ(AC40,$AC$40:$AC$58,0))</f>
        <v>0</v>
      </c>
      <c r="AE40" s="99">
        <v>1.2</v>
      </c>
      <c r="AF40" s="101"/>
      <c r="AG40" s="102">
        <f>IF(AF40&lt;60,0,21-_xlfn.RANK.EQ(AF40,$AF$40:$AF$58,0))</f>
        <v>0</v>
      </c>
      <c r="AH40" s="99">
        <v>1.3</v>
      </c>
      <c r="AI40" s="101"/>
      <c r="AJ40" s="102">
        <f>IF(AI40&lt;60,0,21-_xlfn.RANK.EQ(AI40,$AI$40:$AI$58,0))</f>
        <v>0</v>
      </c>
      <c r="AK40" s="99">
        <v>1.2</v>
      </c>
      <c r="AL40" s="101"/>
      <c r="AM40" s="102">
        <f>IF(AL40&lt;60,0,21-_xlfn.RANK.EQ(AL40,$AL$40:$AL$58,0))</f>
        <v>0</v>
      </c>
      <c r="AN40" s="99">
        <v>1.3</v>
      </c>
      <c r="AO40" s="101"/>
      <c r="AP40" s="102">
        <f>IF(AO40&lt;60,0,21-_xlfn.RANK.EQ(AO40,$AO$40:$AO$58,0))</f>
        <v>0</v>
      </c>
      <c r="AQ40" s="99">
        <v>1.2</v>
      </c>
      <c r="AR40" s="101"/>
      <c r="AS40" s="102">
        <f>IF(AR40&lt;60,0,21-_xlfn.RANK.EQ(AR40,$AR$40:$AR$58,0))</f>
        <v>0</v>
      </c>
      <c r="AT40" s="99">
        <v>1.3</v>
      </c>
      <c r="AU40" s="101"/>
      <c r="AV40" s="102">
        <f>IF(AU40&lt;60,0,21-_xlfn.RANK.EQ(AU40,$AU$40:$AU$58,0))</f>
        <v>0</v>
      </c>
    </row>
    <row r="41" spans="1:48" x14ac:dyDescent="0.25">
      <c r="A41" s="25" t="s">
        <v>236</v>
      </c>
      <c r="B41" s="25" t="s">
        <v>113</v>
      </c>
      <c r="C41" s="26" t="s">
        <v>220</v>
      </c>
      <c r="D41" s="25" t="s">
        <v>237</v>
      </c>
      <c r="E41" s="26"/>
      <c r="F41" s="141">
        <f t="shared" ref="F41:F61" si="33">IF(N(H41)&gt;=N(K41), I41, L41)+IF(N(N41)&gt;=N(Q41), O41, R41)</f>
        <v>20</v>
      </c>
      <c r="G41" s="99">
        <v>1.1000000000000001</v>
      </c>
      <c r="H41" s="101"/>
      <c r="I41" s="102">
        <f t="shared" ref="I41" si="34">IF(H41&lt;60,0,21-_xlfn.RANK.EQ(H41,$H$40:$H$58,0))</f>
        <v>0</v>
      </c>
      <c r="J41" s="99">
        <v>1.2</v>
      </c>
      <c r="K41" s="101"/>
      <c r="L41" s="102">
        <f t="shared" ref="L41" si="35">IF(K41&lt;60,0,21-_xlfn.RANK.EQ(K41,$K$40:$K$58,0))</f>
        <v>0</v>
      </c>
      <c r="M41" s="99">
        <v>1.2</v>
      </c>
      <c r="N41" s="101">
        <v>70.14</v>
      </c>
      <c r="O41" s="102">
        <f>IF(N41&lt;60,0,21-_xlfn.RANK.EQ(N41,$N$40:$N$61,0))</f>
        <v>20</v>
      </c>
      <c r="P41" s="99">
        <v>1.3</v>
      </c>
      <c r="Q41" s="101"/>
      <c r="R41" s="102">
        <f t="shared" ref="R41:R61" si="36">IF(Q41&lt;60,0,21-_xlfn.RANK.EQ(Q41,$Q$40:$Q$61,0))</f>
        <v>0</v>
      </c>
      <c r="S41" s="99">
        <v>1.1000000000000001</v>
      </c>
      <c r="T41" s="101"/>
      <c r="U41" s="102">
        <f t="shared" si="31"/>
        <v>0</v>
      </c>
      <c r="V41" s="99">
        <v>1.2</v>
      </c>
      <c r="W41" s="101"/>
      <c r="X41" s="102">
        <f t="shared" si="32"/>
        <v>0</v>
      </c>
      <c r="Y41" s="93">
        <v>1.2</v>
      </c>
      <c r="Z41" s="101"/>
      <c r="AA41" s="102">
        <f t="shared" ref="AA41" si="37">IF(Z41&lt;60,0,21-_xlfn.RANK.EQ(Z41,$Z$40:$Z$58,0))</f>
        <v>0</v>
      </c>
      <c r="AB41" s="99">
        <v>1.3</v>
      </c>
      <c r="AC41" s="101"/>
      <c r="AD41" s="102">
        <f t="shared" ref="AD41" si="38">IF(AC41&lt;60,0,21-_xlfn.RANK.EQ(AC41,$AC$40:$AC$58,0))</f>
        <v>0</v>
      </c>
      <c r="AE41" s="99">
        <v>1.2</v>
      </c>
      <c r="AF41" s="101"/>
      <c r="AG41" s="102">
        <f t="shared" ref="AG41" si="39">IF(AF41&lt;60,0,21-_xlfn.RANK.EQ(AF41,$AF$40:$AF$58,0))</f>
        <v>0</v>
      </c>
      <c r="AH41" s="99">
        <v>1.3</v>
      </c>
      <c r="AI41" s="101"/>
      <c r="AJ41" s="102">
        <f t="shared" ref="AJ41" si="40">IF(AI41&lt;60,0,21-_xlfn.RANK.EQ(AI41,$AI$40:$AI$58,0))</f>
        <v>0</v>
      </c>
      <c r="AK41" s="99">
        <v>1.2</v>
      </c>
      <c r="AL41" s="101"/>
      <c r="AM41" s="102">
        <f t="shared" ref="AM41" si="41">IF(AL41&lt;60,0,21-_xlfn.RANK.EQ(AL41,$AL$40:$AL$58,0))</f>
        <v>0</v>
      </c>
      <c r="AN41" s="99">
        <v>1.3</v>
      </c>
      <c r="AO41" s="101"/>
      <c r="AP41" s="102">
        <f t="shared" ref="AP41" si="42">IF(AO41&lt;60,0,21-_xlfn.RANK.EQ(AO41,$AO$40:$AO$58,0))</f>
        <v>0</v>
      </c>
      <c r="AQ41" s="99">
        <v>1.2</v>
      </c>
      <c r="AR41" s="101"/>
      <c r="AS41" s="102">
        <f t="shared" ref="AS41" si="43">IF(AR41&lt;60,0,21-_xlfn.RANK.EQ(AR41,$AR$40:$AR$58,0))</f>
        <v>0</v>
      </c>
      <c r="AT41" s="99">
        <v>1.3</v>
      </c>
      <c r="AU41" s="101"/>
      <c r="AV41" s="102">
        <f t="shared" ref="AV41" si="44">IF(AU41&lt;60,0,21-_xlfn.RANK.EQ(AU41,$AU$40:$AU$58,0))</f>
        <v>0</v>
      </c>
    </row>
    <row r="42" spans="1:48" x14ac:dyDescent="0.25">
      <c r="A42" s="25" t="s">
        <v>164</v>
      </c>
      <c r="B42" s="25" t="s">
        <v>165</v>
      </c>
      <c r="C42" s="26" t="s">
        <v>166</v>
      </c>
      <c r="D42" s="25" t="s">
        <v>167</v>
      </c>
      <c r="E42" s="26"/>
      <c r="F42" s="141">
        <f t="shared" si="33"/>
        <v>0</v>
      </c>
      <c r="G42" s="99">
        <v>1.1000000000000001</v>
      </c>
      <c r="H42" s="101"/>
      <c r="I42" s="102">
        <f t="shared" ref="I42:I61" si="45">IF(H42&lt;60,0,21-_xlfn.RANK.EQ(H42,$H$40:$H$58,0))</f>
        <v>0</v>
      </c>
      <c r="J42" s="99">
        <v>1.2</v>
      </c>
      <c r="K42" s="101"/>
      <c r="L42" s="102">
        <f t="shared" ref="L42:L61" si="46">IF(K42&lt;60,0,21-_xlfn.RANK.EQ(K42,$K$40:$K$58,0))</f>
        <v>0</v>
      </c>
      <c r="M42" s="99">
        <v>1.2</v>
      </c>
      <c r="N42" s="101"/>
      <c r="O42" s="102">
        <f t="shared" ref="O42:O61" si="47">IF(N42&lt;60,0,21-_xlfn.RANK.EQ(N42,$N$40:$N$61,0))</f>
        <v>0</v>
      </c>
      <c r="P42" s="99">
        <v>1.3</v>
      </c>
      <c r="Q42" s="101"/>
      <c r="R42" s="102">
        <f t="shared" si="36"/>
        <v>0</v>
      </c>
      <c r="S42" s="99">
        <v>1.1000000000000001</v>
      </c>
      <c r="T42" s="101"/>
      <c r="U42" s="102">
        <f t="shared" si="31"/>
        <v>0</v>
      </c>
      <c r="V42" s="99">
        <v>1.2</v>
      </c>
      <c r="W42" s="101"/>
      <c r="X42" s="102">
        <f t="shared" si="32"/>
        <v>0</v>
      </c>
      <c r="Y42" s="93">
        <v>1.2</v>
      </c>
      <c r="Z42" s="101"/>
      <c r="AA42" s="102">
        <f t="shared" ref="AA42:AA61" si="48">IF(Z42&lt;60,0,21-_xlfn.RANK.EQ(Z42,$Z$40:$Z$58,0))</f>
        <v>0</v>
      </c>
      <c r="AB42" s="99">
        <v>1.3</v>
      </c>
      <c r="AC42" s="101"/>
      <c r="AD42" s="102">
        <f t="shared" ref="AD42:AD61" si="49">IF(AC42&lt;60,0,21-_xlfn.RANK.EQ(AC42,$AC$40:$AC$58,0))</f>
        <v>0</v>
      </c>
      <c r="AE42" s="99">
        <v>1.2</v>
      </c>
      <c r="AF42" s="101"/>
      <c r="AG42" s="102">
        <f t="shared" ref="AG42:AG61" si="50">IF(AF42&lt;60,0,21-_xlfn.RANK.EQ(AF42,$AF$40:$AF$58,0))</f>
        <v>0</v>
      </c>
      <c r="AH42" s="99">
        <v>1.3</v>
      </c>
      <c r="AI42" s="101"/>
      <c r="AJ42" s="102">
        <f t="shared" ref="AJ42:AJ61" si="51">IF(AI42&lt;60,0,21-_xlfn.RANK.EQ(AI42,$AI$40:$AI$58,0))</f>
        <v>0</v>
      </c>
      <c r="AK42" s="99">
        <v>1.2</v>
      </c>
      <c r="AL42" s="101"/>
      <c r="AM42" s="102">
        <f t="shared" ref="AM42:AM61" si="52">IF(AL42&lt;60,0,21-_xlfn.RANK.EQ(AL42,$AL$40:$AL$58,0))</f>
        <v>0</v>
      </c>
      <c r="AN42" s="99">
        <v>1.3</v>
      </c>
      <c r="AO42" s="101"/>
      <c r="AP42" s="102">
        <f t="shared" ref="AP42:AP61" si="53">IF(AO42&lt;60,0,21-_xlfn.RANK.EQ(AO42,$AO$40:$AO$58,0))</f>
        <v>0</v>
      </c>
      <c r="AQ42" s="99">
        <v>1.2</v>
      </c>
      <c r="AR42" s="101"/>
      <c r="AS42" s="102">
        <f t="shared" ref="AS42:AS57" si="54">IF(AR42&lt;60,0,21-_xlfn.RANK.EQ(AR42,$AR$40:$AR$58,0))</f>
        <v>0</v>
      </c>
      <c r="AT42" s="99">
        <v>1.3</v>
      </c>
      <c r="AU42" s="101"/>
      <c r="AV42" s="102">
        <f t="shared" ref="AV42:AV61" si="55">IF(AU42&lt;60,0,21-_xlfn.RANK.EQ(AU42,$AU$40:$AU$58,0))</f>
        <v>0</v>
      </c>
    </row>
    <row r="43" spans="1:48" x14ac:dyDescent="0.25">
      <c r="A43" s="25" t="s">
        <v>194</v>
      </c>
      <c r="B43" s="25" t="s">
        <v>195</v>
      </c>
      <c r="C43" s="26" t="s">
        <v>196</v>
      </c>
      <c r="D43" s="25" t="s">
        <v>198</v>
      </c>
      <c r="E43" s="26"/>
      <c r="F43" s="141">
        <f t="shared" si="33"/>
        <v>19</v>
      </c>
      <c r="G43" s="99">
        <v>1.1000000000000001</v>
      </c>
      <c r="H43" s="101"/>
      <c r="I43" s="102">
        <f t="shared" si="45"/>
        <v>0</v>
      </c>
      <c r="J43" s="99">
        <v>1.2</v>
      </c>
      <c r="K43" s="101">
        <v>61.25</v>
      </c>
      <c r="L43" s="102">
        <f t="shared" si="46"/>
        <v>19</v>
      </c>
      <c r="M43" s="99">
        <v>1.2</v>
      </c>
      <c r="N43" s="101"/>
      <c r="O43" s="102">
        <f t="shared" si="47"/>
        <v>0</v>
      </c>
      <c r="P43" s="99">
        <v>1.3</v>
      </c>
      <c r="Q43" s="101"/>
      <c r="R43" s="102">
        <f t="shared" si="36"/>
        <v>0</v>
      </c>
      <c r="S43" s="99">
        <v>1.1000000000000001</v>
      </c>
      <c r="T43" s="101"/>
      <c r="U43" s="102">
        <f t="shared" si="31"/>
        <v>0</v>
      </c>
      <c r="V43" s="99">
        <v>1.2</v>
      </c>
      <c r="W43" s="101"/>
      <c r="X43" s="102">
        <f t="shared" si="32"/>
        <v>0</v>
      </c>
      <c r="Y43" s="93">
        <v>1.2</v>
      </c>
      <c r="Z43" s="101"/>
      <c r="AA43" s="102">
        <f t="shared" si="48"/>
        <v>0</v>
      </c>
      <c r="AB43" s="99">
        <v>1.3</v>
      </c>
      <c r="AC43" s="101"/>
      <c r="AD43" s="102">
        <f t="shared" si="49"/>
        <v>0</v>
      </c>
      <c r="AE43" s="99">
        <v>1.2</v>
      </c>
      <c r="AF43" s="101"/>
      <c r="AG43" s="102">
        <f t="shared" si="50"/>
        <v>0</v>
      </c>
      <c r="AH43" s="99">
        <v>1.3</v>
      </c>
      <c r="AI43" s="101"/>
      <c r="AJ43" s="102">
        <f t="shared" si="51"/>
        <v>0</v>
      </c>
      <c r="AK43" s="99">
        <v>1.2</v>
      </c>
      <c r="AL43" s="101"/>
      <c r="AM43" s="102">
        <f t="shared" si="52"/>
        <v>0</v>
      </c>
      <c r="AN43" s="99">
        <v>1.3</v>
      </c>
      <c r="AO43" s="101"/>
      <c r="AP43" s="102">
        <f t="shared" si="53"/>
        <v>0</v>
      </c>
      <c r="AQ43" s="99">
        <v>1.2</v>
      </c>
      <c r="AR43" s="101"/>
      <c r="AS43" s="102">
        <f t="shared" si="54"/>
        <v>0</v>
      </c>
      <c r="AT43" s="99">
        <v>1.3</v>
      </c>
      <c r="AU43" s="101"/>
      <c r="AV43" s="102">
        <f t="shared" si="55"/>
        <v>0</v>
      </c>
    </row>
    <row r="44" spans="1:48" x14ac:dyDescent="0.25">
      <c r="A44" s="25" t="s">
        <v>212</v>
      </c>
      <c r="B44" s="25" t="s">
        <v>213</v>
      </c>
      <c r="C44" s="26" t="s">
        <v>214</v>
      </c>
      <c r="D44" s="25" t="s">
        <v>361</v>
      </c>
      <c r="E44" s="26"/>
      <c r="F44" s="141">
        <f t="shared" si="33"/>
        <v>0</v>
      </c>
      <c r="G44" s="99">
        <v>1.1000000000000001</v>
      </c>
      <c r="H44" s="101"/>
      <c r="I44" s="102">
        <f t="shared" si="45"/>
        <v>0</v>
      </c>
      <c r="J44" s="99">
        <v>1.2</v>
      </c>
      <c r="K44" s="101"/>
      <c r="L44" s="102">
        <f t="shared" si="46"/>
        <v>0</v>
      </c>
      <c r="M44" s="99">
        <v>1.2</v>
      </c>
      <c r="N44" s="101"/>
      <c r="O44" s="102">
        <f t="shared" si="47"/>
        <v>0</v>
      </c>
      <c r="P44" s="99">
        <v>1.3</v>
      </c>
      <c r="Q44" s="101"/>
      <c r="R44" s="102">
        <f t="shared" si="36"/>
        <v>0</v>
      </c>
      <c r="S44" s="99">
        <v>1.1000000000000001</v>
      </c>
      <c r="T44" s="101"/>
      <c r="U44" s="102">
        <f t="shared" si="31"/>
        <v>0</v>
      </c>
      <c r="V44" s="99">
        <v>1.2</v>
      </c>
      <c r="W44" s="101"/>
      <c r="X44" s="102">
        <f t="shared" si="32"/>
        <v>0</v>
      </c>
      <c r="Y44" s="93">
        <v>1.2</v>
      </c>
      <c r="Z44" s="101"/>
      <c r="AA44" s="102">
        <f t="shared" si="48"/>
        <v>0</v>
      </c>
      <c r="AB44" s="99">
        <v>1.3</v>
      </c>
      <c r="AC44" s="101"/>
      <c r="AD44" s="102">
        <f t="shared" si="49"/>
        <v>0</v>
      </c>
      <c r="AE44" s="99">
        <v>1.2</v>
      </c>
      <c r="AF44" s="101"/>
      <c r="AG44" s="102">
        <f t="shared" si="50"/>
        <v>0</v>
      </c>
      <c r="AH44" s="99">
        <v>1.3</v>
      </c>
      <c r="AI44" s="101"/>
      <c r="AJ44" s="102">
        <f t="shared" si="51"/>
        <v>0</v>
      </c>
      <c r="AK44" s="99">
        <v>1.2</v>
      </c>
      <c r="AL44" s="101"/>
      <c r="AM44" s="102">
        <f t="shared" si="52"/>
        <v>0</v>
      </c>
      <c r="AN44" s="99">
        <v>1.3</v>
      </c>
      <c r="AO44" s="101"/>
      <c r="AP44" s="102">
        <f t="shared" si="53"/>
        <v>0</v>
      </c>
      <c r="AQ44" s="99">
        <v>1.2</v>
      </c>
      <c r="AR44" s="101"/>
      <c r="AS44" s="102">
        <f t="shared" si="54"/>
        <v>0</v>
      </c>
      <c r="AT44" s="99">
        <v>1.3</v>
      </c>
      <c r="AU44" s="101"/>
      <c r="AV44" s="102">
        <f t="shared" si="55"/>
        <v>0</v>
      </c>
    </row>
    <row r="45" spans="1:48" x14ac:dyDescent="0.25">
      <c r="A45" s="25" t="s">
        <v>142</v>
      </c>
      <c r="B45" s="25" t="s">
        <v>219</v>
      </c>
      <c r="C45" s="26" t="s">
        <v>220</v>
      </c>
      <c r="D45" s="25" t="s">
        <v>221</v>
      </c>
      <c r="E45" s="26"/>
      <c r="F45" s="141">
        <f t="shared" si="33"/>
        <v>0</v>
      </c>
      <c r="G45" s="99">
        <v>1.1000000000000001</v>
      </c>
      <c r="H45" s="101"/>
      <c r="I45" s="102">
        <f t="shared" si="45"/>
        <v>0</v>
      </c>
      <c r="J45" s="99">
        <v>1.2</v>
      </c>
      <c r="K45" s="101">
        <v>59.643000000000001</v>
      </c>
      <c r="L45" s="102">
        <f t="shared" si="46"/>
        <v>0</v>
      </c>
      <c r="M45" s="99">
        <v>1.2</v>
      </c>
      <c r="N45" s="101"/>
      <c r="O45" s="102">
        <f t="shared" si="47"/>
        <v>0</v>
      </c>
      <c r="P45" s="99">
        <v>1.3</v>
      </c>
      <c r="Q45" s="101"/>
      <c r="R45" s="102">
        <f t="shared" si="36"/>
        <v>0</v>
      </c>
      <c r="S45" s="99">
        <v>1.1000000000000001</v>
      </c>
      <c r="T45" s="101"/>
      <c r="U45" s="102">
        <f t="shared" si="31"/>
        <v>0</v>
      </c>
      <c r="V45" s="99">
        <v>1.2</v>
      </c>
      <c r="W45" s="101"/>
      <c r="X45" s="102">
        <f t="shared" si="32"/>
        <v>0</v>
      </c>
      <c r="Y45" s="93">
        <v>1.2</v>
      </c>
      <c r="Z45" s="101"/>
      <c r="AA45" s="102">
        <f t="shared" si="48"/>
        <v>0</v>
      </c>
      <c r="AB45" s="99">
        <v>1.3</v>
      </c>
      <c r="AC45" s="101"/>
      <c r="AD45" s="102">
        <f t="shared" si="49"/>
        <v>0</v>
      </c>
      <c r="AE45" s="119">
        <v>1.2</v>
      </c>
      <c r="AF45" s="101"/>
      <c r="AG45" s="102">
        <f t="shared" si="50"/>
        <v>0</v>
      </c>
      <c r="AH45" s="99">
        <v>1.3</v>
      </c>
      <c r="AI45" s="101"/>
      <c r="AJ45" s="102">
        <f t="shared" si="51"/>
        <v>0</v>
      </c>
      <c r="AK45" s="119">
        <v>1.2</v>
      </c>
      <c r="AL45" s="101"/>
      <c r="AM45" s="102">
        <f t="shared" si="52"/>
        <v>0</v>
      </c>
      <c r="AN45" s="99">
        <v>1.3</v>
      </c>
      <c r="AO45" s="101"/>
      <c r="AP45" s="102">
        <f t="shared" si="53"/>
        <v>0</v>
      </c>
      <c r="AQ45" s="119">
        <v>1.2</v>
      </c>
      <c r="AR45" s="101"/>
      <c r="AS45" s="102">
        <f t="shared" si="54"/>
        <v>0</v>
      </c>
      <c r="AT45" s="99">
        <v>1.3</v>
      </c>
      <c r="AU45" s="101"/>
      <c r="AV45" s="102">
        <f t="shared" si="55"/>
        <v>0</v>
      </c>
    </row>
    <row r="46" spans="1:48" x14ac:dyDescent="0.25">
      <c r="A46" s="25" t="s">
        <v>117</v>
      </c>
      <c r="B46" s="25" t="s">
        <v>145</v>
      </c>
      <c r="C46" s="26" t="s">
        <v>130</v>
      </c>
      <c r="D46" s="25" t="s">
        <v>230</v>
      </c>
      <c r="E46" s="26"/>
      <c r="F46" s="141">
        <f t="shared" si="33"/>
        <v>0</v>
      </c>
      <c r="G46" s="99">
        <v>1.1000000000000001</v>
      </c>
      <c r="H46" s="101"/>
      <c r="I46" s="102">
        <f t="shared" si="45"/>
        <v>0</v>
      </c>
      <c r="J46" s="99">
        <v>1.2</v>
      </c>
      <c r="K46" s="101"/>
      <c r="L46" s="102">
        <f t="shared" si="46"/>
        <v>0</v>
      </c>
      <c r="M46" s="99">
        <v>1.2</v>
      </c>
      <c r="N46" s="101"/>
      <c r="O46" s="102">
        <f t="shared" si="47"/>
        <v>0</v>
      </c>
      <c r="P46" s="99">
        <v>1.3</v>
      </c>
      <c r="Q46" s="101"/>
      <c r="R46" s="102">
        <f t="shared" si="36"/>
        <v>0</v>
      </c>
      <c r="S46" s="99">
        <v>1.1000000000000001</v>
      </c>
      <c r="T46" s="101"/>
      <c r="U46" s="102">
        <f t="shared" si="31"/>
        <v>0</v>
      </c>
      <c r="V46" s="99">
        <v>1.2</v>
      </c>
      <c r="W46" s="101"/>
      <c r="X46" s="102">
        <f t="shared" si="32"/>
        <v>0</v>
      </c>
      <c r="Y46" s="93">
        <v>1.2</v>
      </c>
      <c r="Z46" s="101"/>
      <c r="AA46" s="102">
        <f t="shared" si="48"/>
        <v>0</v>
      </c>
      <c r="AB46" s="99">
        <v>1.3</v>
      </c>
      <c r="AC46" s="101"/>
      <c r="AD46" s="102">
        <f t="shared" si="49"/>
        <v>0</v>
      </c>
      <c r="AE46" s="99">
        <v>1.2</v>
      </c>
      <c r="AF46" s="101"/>
      <c r="AG46" s="102">
        <f t="shared" si="50"/>
        <v>0</v>
      </c>
      <c r="AH46" s="99">
        <v>1.3</v>
      </c>
      <c r="AI46" s="101"/>
      <c r="AJ46" s="102">
        <f t="shared" si="51"/>
        <v>0</v>
      </c>
      <c r="AK46" s="99">
        <v>1.2</v>
      </c>
      <c r="AL46" s="101"/>
      <c r="AM46" s="102">
        <f t="shared" si="52"/>
        <v>0</v>
      </c>
      <c r="AN46" s="99">
        <v>1.3</v>
      </c>
      <c r="AO46" s="101"/>
      <c r="AP46" s="102">
        <f t="shared" si="53"/>
        <v>0</v>
      </c>
      <c r="AQ46" s="99">
        <v>1.2</v>
      </c>
      <c r="AR46" s="101"/>
      <c r="AS46" s="102">
        <f t="shared" si="54"/>
        <v>0</v>
      </c>
      <c r="AT46" s="99">
        <v>1.3</v>
      </c>
      <c r="AU46" s="101"/>
      <c r="AV46" s="102">
        <f t="shared" si="55"/>
        <v>0</v>
      </c>
    </row>
    <row r="47" spans="1:48" x14ac:dyDescent="0.25">
      <c r="A47" s="25" t="s">
        <v>124</v>
      </c>
      <c r="B47" s="25" t="s">
        <v>231</v>
      </c>
      <c r="C47" s="25" t="s">
        <v>232</v>
      </c>
      <c r="D47" s="25" t="s">
        <v>233</v>
      </c>
      <c r="E47" s="26"/>
      <c r="F47" s="141">
        <f t="shared" si="33"/>
        <v>39</v>
      </c>
      <c r="G47" s="99">
        <v>1.1000000000000001</v>
      </c>
      <c r="H47" s="101">
        <v>65.8</v>
      </c>
      <c r="I47" s="102">
        <f t="shared" si="45"/>
        <v>19</v>
      </c>
      <c r="J47" s="99">
        <v>1.2</v>
      </c>
      <c r="K47" s="101"/>
      <c r="L47" s="102">
        <f t="shared" si="46"/>
        <v>0</v>
      </c>
      <c r="M47" s="99">
        <v>1.2</v>
      </c>
      <c r="N47" s="101"/>
      <c r="O47" s="102">
        <f t="shared" si="47"/>
        <v>0</v>
      </c>
      <c r="P47" s="99">
        <v>1.3</v>
      </c>
      <c r="Q47" s="101">
        <v>70.625</v>
      </c>
      <c r="R47" s="102">
        <f t="shared" si="36"/>
        <v>20</v>
      </c>
      <c r="S47" s="99">
        <v>1.1000000000000001</v>
      </c>
      <c r="T47" s="101"/>
      <c r="U47" s="102">
        <f t="shared" si="31"/>
        <v>0</v>
      </c>
      <c r="V47" s="99">
        <v>1.2</v>
      </c>
      <c r="W47" s="101"/>
      <c r="X47" s="102">
        <f t="shared" si="32"/>
        <v>0</v>
      </c>
      <c r="Y47" s="93">
        <v>1.2</v>
      </c>
      <c r="Z47" s="101"/>
      <c r="AA47" s="102">
        <f t="shared" si="48"/>
        <v>0</v>
      </c>
      <c r="AB47" s="99">
        <v>1.3</v>
      </c>
      <c r="AC47" s="101"/>
      <c r="AD47" s="102">
        <f t="shared" si="49"/>
        <v>0</v>
      </c>
      <c r="AE47" s="99">
        <v>1.2</v>
      </c>
      <c r="AF47" s="101"/>
      <c r="AG47" s="102">
        <f t="shared" si="50"/>
        <v>0</v>
      </c>
      <c r="AH47" s="99">
        <v>1.3</v>
      </c>
      <c r="AI47" s="101"/>
      <c r="AJ47" s="102">
        <f t="shared" si="51"/>
        <v>0</v>
      </c>
      <c r="AK47" s="99">
        <v>1.2</v>
      </c>
      <c r="AL47" s="101"/>
      <c r="AM47" s="102">
        <f t="shared" si="52"/>
        <v>0</v>
      </c>
      <c r="AN47" s="99">
        <v>1.3</v>
      </c>
      <c r="AO47" s="101"/>
      <c r="AP47" s="102">
        <f t="shared" si="53"/>
        <v>0</v>
      </c>
      <c r="AQ47" s="99">
        <v>1.2</v>
      </c>
      <c r="AR47" s="101"/>
      <c r="AS47" s="102">
        <f t="shared" si="54"/>
        <v>0</v>
      </c>
      <c r="AT47" s="99">
        <v>1.3</v>
      </c>
      <c r="AU47" s="101"/>
      <c r="AV47" s="102">
        <f t="shared" si="55"/>
        <v>0</v>
      </c>
    </row>
    <row r="48" spans="1:48" x14ac:dyDescent="0.25">
      <c r="A48" s="25" t="s">
        <v>242</v>
      </c>
      <c r="B48" s="25" t="s">
        <v>243</v>
      </c>
      <c r="C48" s="26" t="s">
        <v>136</v>
      </c>
      <c r="D48" s="25" t="s">
        <v>244</v>
      </c>
      <c r="E48" s="26"/>
      <c r="F48" s="141">
        <f t="shared" si="33"/>
        <v>20</v>
      </c>
      <c r="G48" s="99">
        <v>1.1000000000000001</v>
      </c>
      <c r="H48" s="101"/>
      <c r="I48" s="102">
        <f t="shared" si="45"/>
        <v>0</v>
      </c>
      <c r="J48" s="99">
        <v>1.2</v>
      </c>
      <c r="K48" s="101">
        <v>63.929000000000002</v>
      </c>
      <c r="L48" s="102">
        <f t="shared" si="46"/>
        <v>20</v>
      </c>
      <c r="M48" s="99">
        <v>1.2</v>
      </c>
      <c r="N48" s="101"/>
      <c r="O48" s="102">
        <f t="shared" si="47"/>
        <v>0</v>
      </c>
      <c r="P48" s="99">
        <v>1.3</v>
      </c>
      <c r="Q48" s="101"/>
      <c r="R48" s="102">
        <f t="shared" si="36"/>
        <v>0</v>
      </c>
      <c r="S48" s="99">
        <v>1.1000000000000001</v>
      </c>
      <c r="T48" s="101"/>
      <c r="U48" s="102">
        <f t="shared" si="31"/>
        <v>0</v>
      </c>
      <c r="V48" s="99">
        <v>1.2</v>
      </c>
      <c r="W48" s="101"/>
      <c r="X48" s="102">
        <f t="shared" si="32"/>
        <v>0</v>
      </c>
      <c r="Y48" s="93">
        <v>1.2</v>
      </c>
      <c r="Z48" s="101"/>
      <c r="AA48" s="102">
        <f t="shared" si="48"/>
        <v>0</v>
      </c>
      <c r="AB48" s="99">
        <v>1.3</v>
      </c>
      <c r="AC48" s="101"/>
      <c r="AD48" s="102">
        <f t="shared" si="49"/>
        <v>0</v>
      </c>
      <c r="AE48" s="99">
        <v>1.2</v>
      </c>
      <c r="AF48" s="101"/>
      <c r="AG48" s="102">
        <f t="shared" si="50"/>
        <v>0</v>
      </c>
      <c r="AH48" s="99">
        <v>1.3</v>
      </c>
      <c r="AI48" s="101"/>
      <c r="AJ48" s="102">
        <f t="shared" si="51"/>
        <v>0</v>
      </c>
      <c r="AK48" s="99">
        <v>1.2</v>
      </c>
      <c r="AL48" s="101"/>
      <c r="AM48" s="102">
        <f t="shared" si="52"/>
        <v>0</v>
      </c>
      <c r="AN48" s="99">
        <v>1.3</v>
      </c>
      <c r="AO48" s="101"/>
      <c r="AP48" s="102">
        <f t="shared" si="53"/>
        <v>0</v>
      </c>
      <c r="AQ48" s="99">
        <v>1.2</v>
      </c>
      <c r="AR48" s="101"/>
      <c r="AS48" s="102">
        <f t="shared" si="54"/>
        <v>0</v>
      </c>
      <c r="AT48" s="99">
        <v>1.3</v>
      </c>
      <c r="AU48" s="101"/>
      <c r="AV48" s="102">
        <f t="shared" si="55"/>
        <v>0</v>
      </c>
    </row>
    <row r="49" spans="1:48" x14ac:dyDescent="0.25">
      <c r="A49" s="25" t="s">
        <v>292</v>
      </c>
      <c r="B49" s="25" t="s">
        <v>293</v>
      </c>
      <c r="C49" s="26" t="s">
        <v>252</v>
      </c>
      <c r="D49" s="25" t="s">
        <v>294</v>
      </c>
      <c r="E49" s="26"/>
      <c r="F49" s="141">
        <f t="shared" si="33"/>
        <v>19</v>
      </c>
      <c r="G49" s="99">
        <v>1.1000000000000001</v>
      </c>
      <c r="H49" s="101"/>
      <c r="I49" s="102">
        <f t="shared" si="45"/>
        <v>0</v>
      </c>
      <c r="J49" s="99">
        <v>1.2</v>
      </c>
      <c r="K49" s="101"/>
      <c r="L49" s="102">
        <f t="shared" si="46"/>
        <v>0</v>
      </c>
      <c r="M49" s="99">
        <v>1.2</v>
      </c>
      <c r="N49" s="101"/>
      <c r="O49" s="102">
        <f t="shared" si="47"/>
        <v>0</v>
      </c>
      <c r="P49" s="99">
        <v>1.3</v>
      </c>
      <c r="Q49" s="101">
        <v>68.228999999999999</v>
      </c>
      <c r="R49" s="102">
        <f t="shared" si="36"/>
        <v>19</v>
      </c>
      <c r="S49" s="99">
        <v>1.1000000000000001</v>
      </c>
      <c r="T49" s="101"/>
      <c r="U49" s="102">
        <f t="shared" si="31"/>
        <v>0</v>
      </c>
      <c r="V49" s="99">
        <v>1.2</v>
      </c>
      <c r="W49" s="101"/>
      <c r="X49" s="102">
        <f t="shared" si="32"/>
        <v>0</v>
      </c>
      <c r="Y49" s="93">
        <v>1.2</v>
      </c>
      <c r="Z49" s="101"/>
      <c r="AA49" s="102">
        <f t="shared" si="48"/>
        <v>0</v>
      </c>
      <c r="AB49" s="99">
        <v>1.3</v>
      </c>
      <c r="AC49" s="101"/>
      <c r="AD49" s="102">
        <f t="shared" si="49"/>
        <v>0</v>
      </c>
      <c r="AE49" s="99">
        <v>1.2</v>
      </c>
      <c r="AF49" s="101"/>
      <c r="AG49" s="102">
        <f t="shared" si="50"/>
        <v>0</v>
      </c>
      <c r="AH49" s="99">
        <v>1.3</v>
      </c>
      <c r="AI49" s="101"/>
      <c r="AJ49" s="102">
        <f t="shared" si="51"/>
        <v>0</v>
      </c>
      <c r="AK49" s="99">
        <v>1.2</v>
      </c>
      <c r="AL49" s="101"/>
      <c r="AM49" s="102">
        <f t="shared" si="52"/>
        <v>0</v>
      </c>
      <c r="AN49" s="99">
        <v>1.3</v>
      </c>
      <c r="AO49" s="101"/>
      <c r="AP49" s="102">
        <f t="shared" si="53"/>
        <v>0</v>
      </c>
      <c r="AQ49" s="99">
        <v>1.2</v>
      </c>
      <c r="AR49" s="101"/>
      <c r="AS49" s="102">
        <f t="shared" si="54"/>
        <v>0</v>
      </c>
      <c r="AT49" s="99">
        <v>1.3</v>
      </c>
      <c r="AU49" s="101"/>
      <c r="AV49" s="102">
        <f t="shared" si="55"/>
        <v>0</v>
      </c>
    </row>
    <row r="50" spans="1:48" x14ac:dyDescent="0.25">
      <c r="A50" s="25" t="s">
        <v>292</v>
      </c>
      <c r="B50" s="25" t="s">
        <v>293</v>
      </c>
      <c r="C50" s="26" t="s">
        <v>252</v>
      </c>
      <c r="D50" s="25" t="s">
        <v>322</v>
      </c>
      <c r="E50" s="26"/>
      <c r="F50" s="141">
        <f t="shared" si="33"/>
        <v>37</v>
      </c>
      <c r="G50" s="99">
        <v>1.1000000000000001</v>
      </c>
      <c r="H50" s="101">
        <v>68.599999999999994</v>
      </c>
      <c r="I50" s="102">
        <f t="shared" si="45"/>
        <v>20</v>
      </c>
      <c r="J50" s="99">
        <v>1.2</v>
      </c>
      <c r="K50" s="101"/>
      <c r="L50" s="102">
        <f t="shared" si="46"/>
        <v>0</v>
      </c>
      <c r="M50" s="99">
        <v>1.2</v>
      </c>
      <c r="N50" s="101">
        <v>66.25</v>
      </c>
      <c r="O50" s="102">
        <f t="shared" si="47"/>
        <v>17</v>
      </c>
      <c r="P50" s="99">
        <v>1.3</v>
      </c>
      <c r="Q50" s="101"/>
      <c r="R50" s="102">
        <f t="shared" si="36"/>
        <v>0</v>
      </c>
      <c r="S50" s="99">
        <v>1.1000000000000001</v>
      </c>
      <c r="T50" s="101"/>
      <c r="U50" s="102">
        <f t="shared" si="31"/>
        <v>0</v>
      </c>
      <c r="V50" s="99">
        <v>1.2</v>
      </c>
      <c r="W50" s="101"/>
      <c r="X50" s="102">
        <f t="shared" si="32"/>
        <v>0</v>
      </c>
      <c r="Y50" s="93">
        <v>1.2</v>
      </c>
      <c r="Z50" s="101"/>
      <c r="AA50" s="102">
        <f t="shared" si="48"/>
        <v>0</v>
      </c>
      <c r="AB50" s="99">
        <v>1.3</v>
      </c>
      <c r="AC50" s="101"/>
      <c r="AD50" s="102">
        <f t="shared" si="49"/>
        <v>0</v>
      </c>
      <c r="AE50" s="99">
        <v>1.2</v>
      </c>
      <c r="AF50" s="101"/>
      <c r="AG50" s="102">
        <f t="shared" si="50"/>
        <v>0</v>
      </c>
      <c r="AH50" s="99">
        <v>1.3</v>
      </c>
      <c r="AI50" s="101"/>
      <c r="AJ50" s="102">
        <f t="shared" si="51"/>
        <v>0</v>
      </c>
      <c r="AK50" s="99">
        <v>1.2</v>
      </c>
      <c r="AL50" s="101"/>
      <c r="AM50" s="102">
        <f t="shared" si="52"/>
        <v>0</v>
      </c>
      <c r="AN50" s="99">
        <v>1.3</v>
      </c>
      <c r="AO50" s="101"/>
      <c r="AP50" s="102">
        <f t="shared" si="53"/>
        <v>0</v>
      </c>
      <c r="AQ50" s="99">
        <v>1.2</v>
      </c>
      <c r="AR50" s="101"/>
      <c r="AS50" s="102">
        <f t="shared" si="54"/>
        <v>0</v>
      </c>
      <c r="AT50" s="99">
        <v>1.3</v>
      </c>
      <c r="AU50" s="101"/>
      <c r="AV50" s="102">
        <f t="shared" si="55"/>
        <v>0</v>
      </c>
    </row>
    <row r="51" spans="1:48" x14ac:dyDescent="0.25">
      <c r="A51" s="25" t="s">
        <v>117</v>
      </c>
      <c r="B51" s="25" t="s">
        <v>293</v>
      </c>
      <c r="C51" s="26" t="s">
        <v>252</v>
      </c>
      <c r="D51" s="25" t="s">
        <v>323</v>
      </c>
      <c r="E51" s="26"/>
      <c r="F51" s="141">
        <f t="shared" si="33"/>
        <v>0</v>
      </c>
      <c r="G51" s="99">
        <v>1.1000000000000001</v>
      </c>
      <c r="H51" s="101"/>
      <c r="I51" s="102">
        <f t="shared" si="45"/>
        <v>0</v>
      </c>
      <c r="J51" s="99">
        <v>1.2</v>
      </c>
      <c r="K51" s="101"/>
      <c r="L51" s="102">
        <f t="shared" si="46"/>
        <v>0</v>
      </c>
      <c r="M51" s="99">
        <v>1.2</v>
      </c>
      <c r="N51" s="101"/>
      <c r="O51" s="102">
        <f t="shared" si="47"/>
        <v>0</v>
      </c>
      <c r="P51" s="99">
        <v>1.3</v>
      </c>
      <c r="Q51" s="101"/>
      <c r="R51" s="102">
        <f t="shared" si="36"/>
        <v>0</v>
      </c>
      <c r="S51" s="99">
        <v>1.1000000000000001</v>
      </c>
      <c r="T51" s="101"/>
      <c r="U51" s="102">
        <f t="shared" si="31"/>
        <v>0</v>
      </c>
      <c r="V51" s="99">
        <v>1.2</v>
      </c>
      <c r="W51" s="101"/>
      <c r="X51" s="102">
        <f t="shared" si="32"/>
        <v>0</v>
      </c>
      <c r="Y51" s="93">
        <v>1.2</v>
      </c>
      <c r="Z51" s="101"/>
      <c r="AA51" s="102">
        <f t="shared" si="48"/>
        <v>0</v>
      </c>
      <c r="AB51" s="99">
        <v>1.3</v>
      </c>
      <c r="AC51" s="101"/>
      <c r="AD51" s="102">
        <f t="shared" si="49"/>
        <v>0</v>
      </c>
      <c r="AE51" s="99">
        <v>1.2</v>
      </c>
      <c r="AF51" s="101"/>
      <c r="AG51" s="102">
        <f t="shared" si="50"/>
        <v>0</v>
      </c>
      <c r="AH51" s="99">
        <v>1.3</v>
      </c>
      <c r="AI51" s="101"/>
      <c r="AJ51" s="102">
        <f t="shared" si="51"/>
        <v>0</v>
      </c>
      <c r="AK51" s="99">
        <v>1.2</v>
      </c>
      <c r="AL51" s="101"/>
      <c r="AM51" s="102">
        <f t="shared" si="52"/>
        <v>0</v>
      </c>
      <c r="AN51" s="99">
        <v>1.3</v>
      </c>
      <c r="AO51" s="101"/>
      <c r="AP51" s="102">
        <f t="shared" si="53"/>
        <v>0</v>
      </c>
      <c r="AQ51" s="99">
        <v>1.2</v>
      </c>
      <c r="AR51" s="101"/>
      <c r="AS51" s="102">
        <f t="shared" si="54"/>
        <v>0</v>
      </c>
      <c r="AT51" s="99">
        <v>1.3</v>
      </c>
      <c r="AU51" s="101"/>
      <c r="AV51" s="102">
        <f t="shared" si="55"/>
        <v>0</v>
      </c>
    </row>
    <row r="52" spans="1:48" x14ac:dyDescent="0.25">
      <c r="A52" s="27" t="s">
        <v>117</v>
      </c>
      <c r="B52" s="28" t="s">
        <v>293</v>
      </c>
      <c r="C52" s="29" t="s">
        <v>252</v>
      </c>
      <c r="D52" s="25" t="s">
        <v>352</v>
      </c>
      <c r="E52" s="25"/>
      <c r="F52" s="141">
        <f t="shared" si="33"/>
        <v>18</v>
      </c>
      <c r="G52" s="99">
        <v>1.1000000000000001</v>
      </c>
      <c r="H52" s="100"/>
      <c r="I52" s="102">
        <f t="shared" si="45"/>
        <v>0</v>
      </c>
      <c r="J52" s="99">
        <v>1.2</v>
      </c>
      <c r="K52" s="101"/>
      <c r="L52" s="102">
        <f t="shared" si="46"/>
        <v>0</v>
      </c>
      <c r="M52" s="99">
        <v>1.2</v>
      </c>
      <c r="N52" s="100">
        <v>67.143000000000001</v>
      </c>
      <c r="O52" s="102">
        <f t="shared" si="47"/>
        <v>18</v>
      </c>
      <c r="P52" s="99">
        <v>1.3</v>
      </c>
      <c r="Q52" s="100"/>
      <c r="R52" s="102">
        <f t="shared" si="36"/>
        <v>0</v>
      </c>
      <c r="S52" s="99">
        <v>1.1000000000000001</v>
      </c>
      <c r="T52" s="100"/>
      <c r="U52" s="102">
        <f t="shared" si="31"/>
        <v>0</v>
      </c>
      <c r="V52" s="99">
        <v>1.2</v>
      </c>
      <c r="W52" s="100"/>
      <c r="X52" s="102">
        <f t="shared" si="32"/>
        <v>0</v>
      </c>
      <c r="Y52" s="93">
        <v>1.2</v>
      </c>
      <c r="Z52" s="100"/>
      <c r="AA52" s="102">
        <f t="shared" si="48"/>
        <v>0</v>
      </c>
      <c r="AB52" s="99">
        <v>1.3</v>
      </c>
      <c r="AC52" s="100"/>
      <c r="AD52" s="102">
        <f t="shared" si="49"/>
        <v>0</v>
      </c>
      <c r="AE52" s="99">
        <v>1.2</v>
      </c>
      <c r="AF52" s="100"/>
      <c r="AG52" s="102">
        <f t="shared" si="50"/>
        <v>0</v>
      </c>
      <c r="AH52" s="99">
        <v>1.3</v>
      </c>
      <c r="AI52" s="100"/>
      <c r="AJ52" s="102">
        <f t="shared" si="51"/>
        <v>0</v>
      </c>
      <c r="AK52" s="99">
        <v>1.2</v>
      </c>
      <c r="AL52" s="100"/>
      <c r="AM52" s="102">
        <f t="shared" si="52"/>
        <v>0</v>
      </c>
      <c r="AN52" s="99">
        <v>1.3</v>
      </c>
      <c r="AO52" s="100"/>
      <c r="AP52" s="102">
        <f t="shared" si="53"/>
        <v>0</v>
      </c>
      <c r="AQ52" s="99">
        <v>1.2</v>
      </c>
      <c r="AR52" s="100"/>
      <c r="AS52" s="102">
        <f t="shared" si="54"/>
        <v>0</v>
      </c>
      <c r="AT52" s="99">
        <v>1.3</v>
      </c>
      <c r="AU52" s="101"/>
      <c r="AV52" s="102">
        <f t="shared" si="55"/>
        <v>0</v>
      </c>
    </row>
    <row r="53" spans="1:48" x14ac:dyDescent="0.25">
      <c r="A53" s="25" t="s">
        <v>390</v>
      </c>
      <c r="B53" s="25" t="s">
        <v>314</v>
      </c>
      <c r="C53" s="26" t="s">
        <v>290</v>
      </c>
      <c r="D53" s="25" t="s">
        <v>391</v>
      </c>
      <c r="E53" s="25"/>
      <c r="F53" s="141">
        <f t="shared" si="33"/>
        <v>0</v>
      </c>
      <c r="G53" s="99">
        <v>1.1000000000000001</v>
      </c>
      <c r="H53" s="100"/>
      <c r="I53" s="102">
        <f t="shared" si="45"/>
        <v>0</v>
      </c>
      <c r="J53" s="99">
        <v>1.2</v>
      </c>
      <c r="K53" s="101"/>
      <c r="L53" s="102">
        <f t="shared" si="46"/>
        <v>0</v>
      </c>
      <c r="M53" s="99">
        <v>1.2</v>
      </c>
      <c r="N53" s="100"/>
      <c r="O53" s="102">
        <f t="shared" si="47"/>
        <v>0</v>
      </c>
      <c r="P53" s="99">
        <v>1.3</v>
      </c>
      <c r="Q53" s="100"/>
      <c r="R53" s="102">
        <f t="shared" si="36"/>
        <v>0</v>
      </c>
      <c r="S53" s="99">
        <v>1.1000000000000001</v>
      </c>
      <c r="T53" s="100"/>
      <c r="U53" s="102">
        <f t="shared" si="31"/>
        <v>0</v>
      </c>
      <c r="V53" s="99">
        <v>1.2</v>
      </c>
      <c r="W53" s="100"/>
      <c r="X53" s="102">
        <f t="shared" si="32"/>
        <v>0</v>
      </c>
      <c r="Y53" s="93">
        <v>1.2</v>
      </c>
      <c r="Z53" s="100"/>
      <c r="AA53" s="102">
        <f t="shared" si="48"/>
        <v>0</v>
      </c>
      <c r="AB53" s="99">
        <v>1.3</v>
      </c>
      <c r="AC53" s="100"/>
      <c r="AD53" s="102">
        <f t="shared" si="49"/>
        <v>0</v>
      </c>
      <c r="AE53" s="99">
        <v>1.2</v>
      </c>
      <c r="AF53" s="100"/>
      <c r="AG53" s="102">
        <f t="shared" si="50"/>
        <v>0</v>
      </c>
      <c r="AH53" s="99">
        <v>1.3</v>
      </c>
      <c r="AI53" s="100"/>
      <c r="AJ53" s="102">
        <f t="shared" si="51"/>
        <v>0</v>
      </c>
      <c r="AK53" s="99">
        <v>1.2</v>
      </c>
      <c r="AL53" s="100"/>
      <c r="AM53" s="102">
        <f t="shared" si="52"/>
        <v>0</v>
      </c>
      <c r="AN53" s="99">
        <v>1.3</v>
      </c>
      <c r="AO53" s="100"/>
      <c r="AP53" s="102">
        <f t="shared" si="53"/>
        <v>0</v>
      </c>
      <c r="AQ53" s="99">
        <v>1.2</v>
      </c>
      <c r="AR53" s="100"/>
      <c r="AS53" s="102">
        <f t="shared" si="54"/>
        <v>0</v>
      </c>
      <c r="AT53" s="99">
        <v>1.3</v>
      </c>
      <c r="AU53" s="101"/>
      <c r="AV53" s="102">
        <f t="shared" si="55"/>
        <v>0</v>
      </c>
    </row>
    <row r="54" spans="1:48" x14ac:dyDescent="0.25">
      <c r="A54" s="149" t="s">
        <v>359</v>
      </c>
      <c r="B54" s="28" t="s">
        <v>357</v>
      </c>
      <c r="C54" s="29" t="s">
        <v>252</v>
      </c>
      <c r="D54" s="25" t="s">
        <v>389</v>
      </c>
      <c r="E54" s="25"/>
      <c r="F54" s="141">
        <f t="shared" si="33"/>
        <v>0</v>
      </c>
      <c r="G54" s="99">
        <v>1.1000000000000001</v>
      </c>
      <c r="H54" s="100"/>
      <c r="I54" s="102">
        <f t="shared" si="45"/>
        <v>0</v>
      </c>
      <c r="J54" s="99">
        <v>1.2</v>
      </c>
      <c r="K54" s="101"/>
      <c r="L54" s="102">
        <f t="shared" si="46"/>
        <v>0</v>
      </c>
      <c r="M54" s="99">
        <v>1.2</v>
      </c>
      <c r="N54" s="100"/>
      <c r="O54" s="102">
        <f t="shared" si="47"/>
        <v>0</v>
      </c>
      <c r="P54" s="99">
        <v>1.3</v>
      </c>
      <c r="Q54" s="100"/>
      <c r="R54" s="102">
        <f t="shared" si="36"/>
        <v>0</v>
      </c>
      <c r="S54" s="99">
        <v>1.1000000000000001</v>
      </c>
      <c r="T54" s="100"/>
      <c r="U54" s="102">
        <f t="shared" si="31"/>
        <v>0</v>
      </c>
      <c r="V54" s="99">
        <v>1.2</v>
      </c>
      <c r="W54" s="100"/>
      <c r="X54" s="102">
        <f t="shared" si="32"/>
        <v>0</v>
      </c>
      <c r="Y54" s="93">
        <v>1.2</v>
      </c>
      <c r="Z54" s="100"/>
      <c r="AA54" s="102">
        <f t="shared" si="48"/>
        <v>0</v>
      </c>
      <c r="AB54" s="99">
        <v>1.3</v>
      </c>
      <c r="AC54" s="100"/>
      <c r="AD54" s="102">
        <f t="shared" si="49"/>
        <v>0</v>
      </c>
      <c r="AE54" s="99">
        <v>1.2</v>
      </c>
      <c r="AF54" s="100"/>
      <c r="AG54" s="102">
        <f t="shared" si="50"/>
        <v>0</v>
      </c>
      <c r="AH54" s="99">
        <v>1.3</v>
      </c>
      <c r="AI54" s="100"/>
      <c r="AJ54" s="102">
        <f t="shared" si="51"/>
        <v>0</v>
      </c>
      <c r="AK54" s="99">
        <v>1.2</v>
      </c>
      <c r="AL54" s="100"/>
      <c r="AM54" s="102">
        <f t="shared" si="52"/>
        <v>0</v>
      </c>
      <c r="AN54" s="99">
        <v>1.3</v>
      </c>
      <c r="AO54" s="100"/>
      <c r="AP54" s="102">
        <f t="shared" si="53"/>
        <v>0</v>
      </c>
      <c r="AQ54" s="99">
        <v>1.2</v>
      </c>
      <c r="AR54" s="100"/>
      <c r="AS54" s="102">
        <f t="shared" si="54"/>
        <v>0</v>
      </c>
      <c r="AT54" s="99">
        <v>1.3</v>
      </c>
      <c r="AU54" s="101"/>
      <c r="AV54" s="102">
        <f t="shared" si="55"/>
        <v>0</v>
      </c>
    </row>
    <row r="55" spans="1:48" x14ac:dyDescent="0.25">
      <c r="A55" s="149" t="s">
        <v>242</v>
      </c>
      <c r="B55" s="28" t="s">
        <v>243</v>
      </c>
      <c r="C55" s="29" t="s">
        <v>136</v>
      </c>
      <c r="D55" s="25" t="s">
        <v>392</v>
      </c>
      <c r="E55" s="25"/>
      <c r="F55" s="141">
        <f t="shared" si="33"/>
        <v>0</v>
      </c>
      <c r="G55" s="99">
        <v>1.1000000000000001</v>
      </c>
      <c r="H55" s="100"/>
      <c r="I55" s="102">
        <f t="shared" si="45"/>
        <v>0</v>
      </c>
      <c r="J55" s="99">
        <v>1.2</v>
      </c>
      <c r="K55" s="101"/>
      <c r="L55" s="102">
        <f t="shared" si="46"/>
        <v>0</v>
      </c>
      <c r="M55" s="99">
        <v>1.2</v>
      </c>
      <c r="N55" s="100"/>
      <c r="O55" s="102">
        <f t="shared" si="47"/>
        <v>0</v>
      </c>
      <c r="P55" s="99">
        <v>1.3</v>
      </c>
      <c r="Q55" s="100"/>
      <c r="R55" s="102">
        <f t="shared" si="36"/>
        <v>0</v>
      </c>
      <c r="S55" s="99">
        <v>1.1000000000000001</v>
      </c>
      <c r="T55" s="100"/>
      <c r="U55" s="102">
        <f t="shared" si="31"/>
        <v>0</v>
      </c>
      <c r="V55" s="99">
        <v>1.2</v>
      </c>
      <c r="W55" s="100"/>
      <c r="X55" s="102">
        <f t="shared" si="32"/>
        <v>0</v>
      </c>
      <c r="Y55" s="93">
        <v>1.2</v>
      </c>
      <c r="Z55" s="100"/>
      <c r="AA55" s="102">
        <f t="shared" si="48"/>
        <v>0</v>
      </c>
      <c r="AB55" s="99">
        <v>1.3</v>
      </c>
      <c r="AC55" s="100"/>
      <c r="AD55" s="102">
        <f t="shared" si="49"/>
        <v>0</v>
      </c>
      <c r="AE55" s="99">
        <v>1.2</v>
      </c>
      <c r="AF55" s="100"/>
      <c r="AG55" s="102">
        <f t="shared" si="50"/>
        <v>0</v>
      </c>
      <c r="AH55" s="99">
        <v>1.3</v>
      </c>
      <c r="AI55" s="100"/>
      <c r="AJ55" s="102">
        <f t="shared" si="51"/>
        <v>0</v>
      </c>
      <c r="AK55" s="99">
        <v>1.2</v>
      </c>
      <c r="AL55" s="100"/>
      <c r="AM55" s="102">
        <f t="shared" si="52"/>
        <v>0</v>
      </c>
      <c r="AN55" s="99">
        <v>1.3</v>
      </c>
      <c r="AO55" s="100"/>
      <c r="AP55" s="102">
        <f t="shared" si="53"/>
        <v>0</v>
      </c>
      <c r="AQ55" s="99">
        <v>1.2</v>
      </c>
      <c r="AR55" s="100"/>
      <c r="AS55" s="102">
        <f t="shared" si="54"/>
        <v>0</v>
      </c>
      <c r="AT55" s="99">
        <v>1.3</v>
      </c>
      <c r="AU55" s="101"/>
      <c r="AV55" s="102">
        <f t="shared" si="55"/>
        <v>0</v>
      </c>
    </row>
    <row r="56" spans="1:48" x14ac:dyDescent="0.25">
      <c r="A56" s="149" t="s">
        <v>157</v>
      </c>
      <c r="B56" s="28" t="s">
        <v>261</v>
      </c>
      <c r="C56" s="29" t="s">
        <v>262</v>
      </c>
      <c r="D56" s="25" t="s">
        <v>378</v>
      </c>
      <c r="E56" s="25"/>
      <c r="F56" s="141">
        <f t="shared" si="33"/>
        <v>0</v>
      </c>
      <c r="G56" s="99">
        <v>1.1000000000000001</v>
      </c>
      <c r="H56" s="100"/>
      <c r="I56" s="102">
        <f t="shared" si="45"/>
        <v>0</v>
      </c>
      <c r="J56" s="99">
        <v>1.2</v>
      </c>
      <c r="K56" s="101"/>
      <c r="L56" s="102">
        <f t="shared" si="46"/>
        <v>0</v>
      </c>
      <c r="M56" s="99">
        <v>1.2</v>
      </c>
      <c r="N56" s="100"/>
      <c r="O56" s="102">
        <f t="shared" si="47"/>
        <v>0</v>
      </c>
      <c r="P56" s="99">
        <v>1.3</v>
      </c>
      <c r="Q56" s="100"/>
      <c r="R56" s="102">
        <f t="shared" si="36"/>
        <v>0</v>
      </c>
      <c r="S56" s="99">
        <v>1.1000000000000001</v>
      </c>
      <c r="T56" s="100"/>
      <c r="U56" s="102">
        <f t="shared" si="31"/>
        <v>0</v>
      </c>
      <c r="V56" s="99">
        <v>1.2</v>
      </c>
      <c r="W56" s="100"/>
      <c r="X56" s="102">
        <f t="shared" si="32"/>
        <v>0</v>
      </c>
      <c r="Y56" s="93">
        <v>1.2</v>
      </c>
      <c r="Z56" s="100"/>
      <c r="AA56" s="102">
        <f t="shared" si="48"/>
        <v>0</v>
      </c>
      <c r="AB56" s="99">
        <v>1.3</v>
      </c>
      <c r="AC56" s="100"/>
      <c r="AD56" s="102">
        <f t="shared" si="49"/>
        <v>0</v>
      </c>
      <c r="AE56" s="99">
        <v>1.2</v>
      </c>
      <c r="AF56" s="100"/>
      <c r="AG56" s="102">
        <f t="shared" si="50"/>
        <v>0</v>
      </c>
      <c r="AH56" s="99">
        <v>1.3</v>
      </c>
      <c r="AI56" s="100"/>
      <c r="AJ56" s="102">
        <f t="shared" si="51"/>
        <v>0</v>
      </c>
      <c r="AK56" s="99">
        <v>1.2</v>
      </c>
      <c r="AL56" s="100"/>
      <c r="AM56" s="102">
        <f t="shared" si="52"/>
        <v>0</v>
      </c>
      <c r="AN56" s="99">
        <v>1.3</v>
      </c>
      <c r="AO56" s="100"/>
      <c r="AP56" s="102">
        <f t="shared" si="53"/>
        <v>0</v>
      </c>
      <c r="AQ56" s="99">
        <v>1.2</v>
      </c>
      <c r="AR56" s="100"/>
      <c r="AS56" s="102">
        <f t="shared" si="54"/>
        <v>0</v>
      </c>
      <c r="AT56" s="99">
        <v>1.3</v>
      </c>
      <c r="AU56" s="101"/>
      <c r="AV56" s="102">
        <f t="shared" si="55"/>
        <v>0</v>
      </c>
    </row>
    <row r="57" spans="1:48" x14ac:dyDescent="0.25">
      <c r="A57" s="25" t="s">
        <v>256</v>
      </c>
      <c r="B57" s="25" t="s">
        <v>339</v>
      </c>
      <c r="C57" s="25" t="s">
        <v>340</v>
      </c>
      <c r="D57" s="25" t="s">
        <v>345</v>
      </c>
      <c r="E57" s="25"/>
      <c r="F57" s="141">
        <f t="shared" si="33"/>
        <v>0</v>
      </c>
      <c r="G57" s="99">
        <v>1.1000000000000001</v>
      </c>
      <c r="H57" s="105"/>
      <c r="I57" s="102">
        <f t="shared" si="45"/>
        <v>0</v>
      </c>
      <c r="J57" s="99">
        <v>1.2</v>
      </c>
      <c r="K57" s="107"/>
      <c r="L57" s="102">
        <f t="shared" si="46"/>
        <v>0</v>
      </c>
      <c r="M57" s="99">
        <v>1.2</v>
      </c>
      <c r="N57" s="100"/>
      <c r="O57" s="102">
        <f t="shared" si="47"/>
        <v>0</v>
      </c>
      <c r="P57" s="99">
        <v>1.3</v>
      </c>
      <c r="Q57" s="100"/>
      <c r="R57" s="102">
        <f t="shared" si="36"/>
        <v>0</v>
      </c>
      <c r="S57" s="99">
        <v>1.1000000000000001</v>
      </c>
      <c r="T57" s="100"/>
      <c r="U57" s="102">
        <f t="shared" si="31"/>
        <v>0</v>
      </c>
      <c r="V57" s="99">
        <v>1.2</v>
      </c>
      <c r="W57" s="100"/>
      <c r="X57" s="102">
        <f t="shared" si="32"/>
        <v>0</v>
      </c>
      <c r="Y57" s="93">
        <v>1.2</v>
      </c>
      <c r="Z57" s="100"/>
      <c r="AA57" s="102">
        <f t="shared" si="48"/>
        <v>0</v>
      </c>
      <c r="AB57" s="99">
        <v>1.3</v>
      </c>
      <c r="AC57" s="100"/>
      <c r="AD57" s="102">
        <f t="shared" si="49"/>
        <v>0</v>
      </c>
      <c r="AE57" s="99">
        <v>1.2</v>
      </c>
      <c r="AF57" s="100"/>
      <c r="AG57" s="102">
        <f t="shared" si="50"/>
        <v>0</v>
      </c>
      <c r="AH57" s="99">
        <v>1.3</v>
      </c>
      <c r="AI57" s="100"/>
      <c r="AJ57" s="102">
        <f t="shared" si="51"/>
        <v>0</v>
      </c>
      <c r="AK57" s="99">
        <v>1.2</v>
      </c>
      <c r="AL57" s="100"/>
      <c r="AM57" s="102">
        <f t="shared" si="52"/>
        <v>0</v>
      </c>
      <c r="AN57" s="99">
        <v>1.3</v>
      </c>
      <c r="AO57" s="100"/>
      <c r="AP57" s="102">
        <f t="shared" si="53"/>
        <v>0</v>
      </c>
      <c r="AQ57" s="99">
        <v>1.2</v>
      </c>
      <c r="AR57" s="100"/>
      <c r="AS57" s="102">
        <f t="shared" si="54"/>
        <v>0</v>
      </c>
      <c r="AT57" s="99">
        <v>1.3</v>
      </c>
      <c r="AU57" s="101"/>
      <c r="AV57" s="102">
        <f t="shared" si="55"/>
        <v>0</v>
      </c>
    </row>
    <row r="58" spans="1:48" x14ac:dyDescent="0.25">
      <c r="A58" s="28" t="s">
        <v>188</v>
      </c>
      <c r="B58" s="28" t="s">
        <v>189</v>
      </c>
      <c r="C58" s="29" t="s">
        <v>190</v>
      </c>
      <c r="D58" s="28" t="s">
        <v>191</v>
      </c>
      <c r="E58" s="28"/>
      <c r="F58" s="141">
        <f t="shared" si="33"/>
        <v>0</v>
      </c>
      <c r="G58" s="104">
        <v>1.1000000000000001</v>
      </c>
      <c r="H58" s="105"/>
      <c r="I58" s="103">
        <f t="shared" si="45"/>
        <v>0</v>
      </c>
      <c r="J58" s="104">
        <v>1.2</v>
      </c>
      <c r="K58" s="107">
        <v>52.856999999999999</v>
      </c>
      <c r="L58" s="103">
        <f t="shared" si="46"/>
        <v>0</v>
      </c>
      <c r="M58" s="104">
        <v>1.2</v>
      </c>
      <c r="N58" s="105"/>
      <c r="O58" s="102">
        <f t="shared" si="47"/>
        <v>0</v>
      </c>
      <c r="P58" s="104">
        <v>1.3</v>
      </c>
      <c r="Q58" s="105"/>
      <c r="R58" s="102">
        <f t="shared" si="36"/>
        <v>0</v>
      </c>
      <c r="S58" s="99">
        <v>1.1000000000000001</v>
      </c>
      <c r="T58" s="107"/>
      <c r="U58" s="103">
        <f>IF(T58&lt;60,0,21-_xlfn.RANK.EQ(T58,$K$40:$K$58,0))</f>
        <v>0</v>
      </c>
      <c r="V58" s="100">
        <v>1.2</v>
      </c>
      <c r="W58" s="105"/>
      <c r="X58" s="102">
        <f t="shared" si="32"/>
        <v>0</v>
      </c>
      <c r="Y58" s="104">
        <v>1.2</v>
      </c>
      <c r="Z58" s="105"/>
      <c r="AA58" s="102">
        <f t="shared" si="48"/>
        <v>0</v>
      </c>
      <c r="AB58" s="104">
        <v>1.3</v>
      </c>
      <c r="AC58" s="105"/>
      <c r="AD58" s="102">
        <f t="shared" si="49"/>
        <v>0</v>
      </c>
      <c r="AE58" s="104">
        <v>1.2</v>
      </c>
      <c r="AF58" s="105"/>
      <c r="AG58" s="102">
        <f t="shared" si="50"/>
        <v>0</v>
      </c>
      <c r="AH58" s="104">
        <v>1.3</v>
      </c>
      <c r="AI58" s="105"/>
      <c r="AJ58" s="102">
        <f t="shared" si="51"/>
        <v>0</v>
      </c>
      <c r="AK58" s="104">
        <v>1.2</v>
      </c>
      <c r="AL58" s="105"/>
      <c r="AM58" s="102">
        <f t="shared" si="52"/>
        <v>0</v>
      </c>
      <c r="AN58" s="104">
        <v>1.3</v>
      </c>
      <c r="AO58" s="105"/>
      <c r="AP58" s="102">
        <f t="shared" si="53"/>
        <v>0</v>
      </c>
      <c r="AQ58" s="104">
        <v>1.2</v>
      </c>
      <c r="AR58" s="105"/>
      <c r="AS58" s="103">
        <f>IF(AR58&lt;60,0,21-_xlfn.RANK.EQ(AR58,$K$40:$K$58,0))</f>
        <v>0</v>
      </c>
      <c r="AT58" s="104">
        <v>1.3</v>
      </c>
      <c r="AU58" s="107"/>
      <c r="AV58" s="102">
        <f t="shared" si="55"/>
        <v>0</v>
      </c>
    </row>
    <row r="59" spans="1:48" x14ac:dyDescent="0.25">
      <c r="A59" s="25" t="s">
        <v>407</v>
      </c>
      <c r="B59" s="25" t="s">
        <v>408</v>
      </c>
      <c r="C59" s="25" t="s">
        <v>409</v>
      </c>
      <c r="D59" s="25" t="s">
        <v>410</v>
      </c>
      <c r="E59" s="25"/>
      <c r="F59" s="141">
        <f t="shared" si="33"/>
        <v>19</v>
      </c>
      <c r="G59" s="104">
        <v>1.1000000000000001</v>
      </c>
      <c r="H59" s="100"/>
      <c r="I59" s="103">
        <f t="shared" si="45"/>
        <v>0</v>
      </c>
      <c r="J59" s="104">
        <v>1.2</v>
      </c>
      <c r="K59" s="101"/>
      <c r="L59" s="103">
        <f t="shared" si="46"/>
        <v>0</v>
      </c>
      <c r="M59" s="99">
        <v>1.2</v>
      </c>
      <c r="N59" s="100">
        <v>68.036000000000001</v>
      </c>
      <c r="O59" s="102">
        <f t="shared" si="47"/>
        <v>19</v>
      </c>
      <c r="P59" s="99">
        <v>1.3</v>
      </c>
      <c r="Q59" s="100">
        <v>62.188000000000002</v>
      </c>
      <c r="R59" s="102">
        <f t="shared" si="36"/>
        <v>18</v>
      </c>
      <c r="S59" s="99">
        <v>1.1000000000000001</v>
      </c>
      <c r="T59" s="101"/>
      <c r="U59" s="103">
        <f>IF(T59&lt;60,0,21-_xlfn.RANK.EQ(T59,$K$40:$K$58,0))</f>
        <v>0</v>
      </c>
      <c r="V59" s="100">
        <v>1.2</v>
      </c>
      <c r="W59" s="100"/>
      <c r="X59" s="102">
        <f t="shared" si="32"/>
        <v>0</v>
      </c>
      <c r="Y59" s="99">
        <v>1.2</v>
      </c>
      <c r="Z59" s="100"/>
      <c r="AA59" s="102">
        <f t="shared" si="48"/>
        <v>0</v>
      </c>
      <c r="AB59" s="99">
        <v>1.3</v>
      </c>
      <c r="AC59" s="100"/>
      <c r="AD59" s="102">
        <f t="shared" si="49"/>
        <v>0</v>
      </c>
      <c r="AE59" s="99">
        <v>1.2</v>
      </c>
      <c r="AF59" s="100"/>
      <c r="AG59" s="102">
        <f t="shared" si="50"/>
        <v>0</v>
      </c>
      <c r="AH59" s="99">
        <v>1.3</v>
      </c>
      <c r="AI59" s="100"/>
      <c r="AJ59" s="102">
        <f t="shared" si="51"/>
        <v>0</v>
      </c>
      <c r="AK59" s="99">
        <v>1.2</v>
      </c>
      <c r="AL59" s="100"/>
      <c r="AM59" s="102">
        <f t="shared" si="52"/>
        <v>0</v>
      </c>
      <c r="AN59" s="99">
        <v>1.3</v>
      </c>
      <c r="AO59" s="100"/>
      <c r="AP59" s="102">
        <f t="shared" si="53"/>
        <v>0</v>
      </c>
      <c r="AQ59" s="99">
        <v>1.2</v>
      </c>
      <c r="AR59" s="100"/>
      <c r="AS59" s="103">
        <f>IF(AR59&lt;60,0,21-_xlfn.RANK.EQ(AR59,$K$40:$K$58,0))</f>
        <v>0</v>
      </c>
      <c r="AT59" s="99">
        <v>1.3</v>
      </c>
      <c r="AU59" s="100"/>
      <c r="AV59" s="102">
        <f t="shared" si="55"/>
        <v>0</v>
      </c>
    </row>
    <row r="60" spans="1:48" x14ac:dyDescent="0.25">
      <c r="A60" s="25" t="s">
        <v>411</v>
      </c>
      <c r="B60" s="25" t="s">
        <v>412</v>
      </c>
      <c r="C60" s="25" t="s">
        <v>413</v>
      </c>
      <c r="D60" s="25" t="s">
        <v>414</v>
      </c>
      <c r="E60" s="25"/>
      <c r="F60" s="141">
        <f t="shared" si="33"/>
        <v>16</v>
      </c>
      <c r="G60" s="104">
        <v>1.1000000000000001</v>
      </c>
      <c r="H60" s="100"/>
      <c r="I60" s="103">
        <f t="shared" si="45"/>
        <v>0</v>
      </c>
      <c r="J60" s="104">
        <v>1.2</v>
      </c>
      <c r="K60" s="101"/>
      <c r="L60" s="103">
        <f t="shared" si="46"/>
        <v>0</v>
      </c>
      <c r="M60" s="104">
        <v>1.2</v>
      </c>
      <c r="N60" s="100">
        <v>60.179000000000002</v>
      </c>
      <c r="O60" s="102">
        <f t="shared" si="47"/>
        <v>16</v>
      </c>
      <c r="P60" s="104">
        <v>1.3</v>
      </c>
      <c r="Q60" s="100">
        <v>59.167000000000002</v>
      </c>
      <c r="R60" s="102">
        <f t="shared" si="36"/>
        <v>0</v>
      </c>
      <c r="S60" s="99">
        <v>1.1000000000000001</v>
      </c>
      <c r="T60" s="101"/>
      <c r="U60" s="103">
        <f>IF(T60&lt;60,0,21-_xlfn.RANK.EQ(T60,$K$40:$K$58,0))</f>
        <v>0</v>
      </c>
      <c r="V60" s="100">
        <v>1.2</v>
      </c>
      <c r="W60" s="100"/>
      <c r="X60" s="102">
        <f t="shared" si="32"/>
        <v>0</v>
      </c>
      <c r="Y60" s="104">
        <v>1.2</v>
      </c>
      <c r="Z60" s="100"/>
      <c r="AA60" s="102">
        <f t="shared" si="48"/>
        <v>0</v>
      </c>
      <c r="AB60" s="104">
        <v>1.3</v>
      </c>
      <c r="AC60" s="100"/>
      <c r="AD60" s="102">
        <f t="shared" si="49"/>
        <v>0</v>
      </c>
      <c r="AE60" s="104">
        <v>1.2</v>
      </c>
      <c r="AF60" s="100"/>
      <c r="AG60" s="102">
        <f t="shared" si="50"/>
        <v>0</v>
      </c>
      <c r="AH60" s="104">
        <v>1.3</v>
      </c>
      <c r="AI60" s="100"/>
      <c r="AJ60" s="102">
        <f t="shared" si="51"/>
        <v>0</v>
      </c>
      <c r="AK60" s="104">
        <v>1.2</v>
      </c>
      <c r="AL60" s="100"/>
      <c r="AM60" s="102">
        <f t="shared" si="52"/>
        <v>0</v>
      </c>
      <c r="AN60" s="104">
        <v>1.3</v>
      </c>
      <c r="AO60" s="100"/>
      <c r="AP60" s="102">
        <f t="shared" si="53"/>
        <v>0</v>
      </c>
      <c r="AQ60" s="104">
        <v>1.2</v>
      </c>
      <c r="AR60" s="100"/>
      <c r="AS60" s="103">
        <f>IF(AR60&lt;60,0,21-_xlfn.RANK.EQ(AR60,$K$40:$K$58,0))</f>
        <v>0</v>
      </c>
      <c r="AT60" s="104">
        <v>1.3</v>
      </c>
      <c r="AU60" s="100"/>
      <c r="AV60" s="102">
        <f t="shared" si="55"/>
        <v>0</v>
      </c>
    </row>
    <row r="61" spans="1:48" x14ac:dyDescent="0.25">
      <c r="A61" s="25" t="s">
        <v>157</v>
      </c>
      <c r="B61" s="25" t="s">
        <v>261</v>
      </c>
      <c r="C61" s="25" t="s">
        <v>262</v>
      </c>
      <c r="D61" s="25" t="s">
        <v>428</v>
      </c>
      <c r="E61" s="26"/>
      <c r="F61" s="141">
        <f t="shared" si="33"/>
        <v>0</v>
      </c>
      <c r="G61" s="99">
        <v>1.1000000000000001</v>
      </c>
      <c r="H61" s="101"/>
      <c r="I61" s="102">
        <f t="shared" si="45"/>
        <v>0</v>
      </c>
      <c r="J61" s="99">
        <v>1.2</v>
      </c>
      <c r="K61" s="101"/>
      <c r="L61" s="102">
        <f t="shared" si="46"/>
        <v>0</v>
      </c>
      <c r="M61" s="99">
        <v>1.2</v>
      </c>
      <c r="N61" s="100"/>
      <c r="O61" s="102">
        <f t="shared" si="47"/>
        <v>0</v>
      </c>
      <c r="P61" s="99">
        <v>1.3</v>
      </c>
      <c r="Q61" s="100"/>
      <c r="R61" s="102">
        <f t="shared" si="36"/>
        <v>0</v>
      </c>
      <c r="S61" s="99">
        <v>1.1000000000000001</v>
      </c>
      <c r="T61" s="101"/>
      <c r="U61" s="102">
        <f>IF(T61&lt;60,0,21-_xlfn.RANK.EQ(T61,$K$40:$K$58,0))</f>
        <v>0</v>
      </c>
      <c r="V61" s="100">
        <v>1.2</v>
      </c>
      <c r="W61" s="100"/>
      <c r="X61" s="102">
        <f t="shared" si="32"/>
        <v>0</v>
      </c>
      <c r="Y61" s="99">
        <v>1.2</v>
      </c>
      <c r="Z61" s="100"/>
      <c r="AA61" s="102">
        <f t="shared" si="48"/>
        <v>0</v>
      </c>
      <c r="AB61" s="99">
        <v>1.3</v>
      </c>
      <c r="AC61" s="100"/>
      <c r="AD61" s="102">
        <f t="shared" si="49"/>
        <v>0</v>
      </c>
      <c r="AE61" s="99">
        <v>1.2</v>
      </c>
      <c r="AF61" s="100"/>
      <c r="AG61" s="102">
        <f t="shared" si="50"/>
        <v>0</v>
      </c>
      <c r="AH61" s="99">
        <v>1.3</v>
      </c>
      <c r="AI61" s="100"/>
      <c r="AJ61" s="102">
        <f t="shared" si="51"/>
        <v>0</v>
      </c>
      <c r="AK61" s="99">
        <v>1.2</v>
      </c>
      <c r="AL61" s="100"/>
      <c r="AM61" s="102">
        <f t="shared" si="52"/>
        <v>0</v>
      </c>
      <c r="AN61" s="99">
        <v>1.3</v>
      </c>
      <c r="AO61" s="100"/>
      <c r="AP61" s="102">
        <f t="shared" si="53"/>
        <v>0</v>
      </c>
      <c r="AQ61" s="99">
        <v>1.2</v>
      </c>
      <c r="AR61" s="100"/>
      <c r="AS61" s="102">
        <f>IF(AR61&lt;60,0,21-_xlfn.RANK.EQ(AR61,$K$40:$K$58,0))</f>
        <v>0</v>
      </c>
      <c r="AT61" s="99">
        <v>1.3</v>
      </c>
      <c r="AU61" s="100"/>
      <c r="AV61" s="102">
        <f t="shared" si="55"/>
        <v>0</v>
      </c>
    </row>
    <row r="62" spans="1:48" x14ac:dyDescent="0.25">
      <c r="A62" s="35"/>
      <c r="B62" s="35"/>
      <c r="C62" s="35"/>
      <c r="D62" s="1"/>
      <c r="E62" s="1"/>
      <c r="Y62" s="41"/>
    </row>
    <row r="63" spans="1:48" ht="16.5" thickBot="1" x14ac:dyDescent="0.3">
      <c r="A63" s="35"/>
      <c r="B63" s="35"/>
      <c r="C63" s="35"/>
      <c r="D63" s="1"/>
      <c r="E63" s="1"/>
      <c r="Y63" s="41"/>
    </row>
    <row r="64" spans="1:48" ht="24" thickBot="1" x14ac:dyDescent="0.3">
      <c r="A64" s="35"/>
      <c r="B64" s="35"/>
      <c r="C64" s="35"/>
      <c r="D64" s="35"/>
      <c r="E64" s="35"/>
      <c r="F64" s="108"/>
      <c r="G64" s="237" t="s">
        <v>279</v>
      </c>
      <c r="H64" s="238"/>
      <c r="I64" s="241"/>
      <c r="J64" s="241"/>
      <c r="K64" s="241"/>
      <c r="L64" s="229"/>
      <c r="M64" s="237" t="s">
        <v>281</v>
      </c>
      <c r="N64" s="238"/>
      <c r="O64" s="241"/>
      <c r="P64" s="241"/>
      <c r="Q64" s="241"/>
      <c r="R64" s="229"/>
      <c r="S64" s="237" t="s">
        <v>280</v>
      </c>
      <c r="T64" s="238"/>
      <c r="U64" s="241"/>
      <c r="V64" s="241"/>
      <c r="W64" s="241"/>
      <c r="X64" s="229"/>
      <c r="Y64" s="240" t="s">
        <v>1</v>
      </c>
      <c r="Z64" s="239"/>
      <c r="AA64" s="239"/>
      <c r="AB64" s="239"/>
      <c r="AC64" s="239"/>
      <c r="AD64" s="247"/>
      <c r="AE64" s="227" t="s">
        <v>347</v>
      </c>
      <c r="AF64" s="228"/>
      <c r="AG64" s="241"/>
      <c r="AH64" s="241"/>
      <c r="AI64" s="241"/>
      <c r="AJ64" s="229"/>
      <c r="AK64" s="227" t="s">
        <v>282</v>
      </c>
      <c r="AL64" s="228"/>
      <c r="AM64" s="241"/>
      <c r="AN64" s="241"/>
      <c r="AO64" s="241"/>
      <c r="AP64" s="229"/>
      <c r="AQ64" s="227" t="s">
        <v>53</v>
      </c>
      <c r="AR64" s="228"/>
      <c r="AS64" s="241"/>
      <c r="AT64" s="241"/>
      <c r="AU64" s="241"/>
      <c r="AV64" s="229"/>
    </row>
    <row r="65" spans="1:48" ht="47.25" x14ac:dyDescent="0.25">
      <c r="A65" s="222" t="s">
        <v>56</v>
      </c>
      <c r="B65" s="217"/>
      <c r="C65" s="217"/>
      <c r="D65" s="217"/>
      <c r="E65" s="217"/>
      <c r="F65" s="143" t="s">
        <v>4</v>
      </c>
      <c r="G65" s="13" t="s">
        <v>51</v>
      </c>
      <c r="H65" s="16" t="s">
        <v>52</v>
      </c>
      <c r="I65" s="12" t="s">
        <v>9</v>
      </c>
      <c r="J65" s="13" t="s">
        <v>51</v>
      </c>
      <c r="K65" s="16" t="s">
        <v>52</v>
      </c>
      <c r="L65" s="12" t="s">
        <v>9</v>
      </c>
      <c r="M65" s="13" t="s">
        <v>51</v>
      </c>
      <c r="N65" s="16" t="s">
        <v>52</v>
      </c>
      <c r="O65" s="12" t="s">
        <v>9</v>
      </c>
      <c r="P65" s="13" t="s">
        <v>51</v>
      </c>
      <c r="Q65" s="16" t="s">
        <v>52</v>
      </c>
      <c r="R65" s="12" t="s">
        <v>9</v>
      </c>
      <c r="S65" s="13" t="s">
        <v>51</v>
      </c>
      <c r="T65" s="16" t="s">
        <v>52</v>
      </c>
      <c r="U65" s="12" t="s">
        <v>9</v>
      </c>
      <c r="V65" s="13" t="s">
        <v>51</v>
      </c>
      <c r="W65" s="16" t="s">
        <v>52</v>
      </c>
      <c r="X65" s="12" t="s">
        <v>9</v>
      </c>
      <c r="Y65" s="13" t="s">
        <v>51</v>
      </c>
      <c r="Z65" s="83" t="s">
        <v>52</v>
      </c>
      <c r="AA65" s="84" t="s">
        <v>9</v>
      </c>
      <c r="AB65" s="68" t="s">
        <v>51</v>
      </c>
      <c r="AC65" s="83" t="s">
        <v>52</v>
      </c>
      <c r="AD65" s="12" t="s">
        <v>9</v>
      </c>
      <c r="AE65" s="13" t="s">
        <v>51</v>
      </c>
      <c r="AF65" s="16" t="s">
        <v>52</v>
      </c>
      <c r="AG65" s="15" t="s">
        <v>9</v>
      </c>
      <c r="AH65" s="13" t="s">
        <v>51</v>
      </c>
      <c r="AI65" s="16" t="s">
        <v>52</v>
      </c>
      <c r="AJ65" s="15" t="s">
        <v>9</v>
      </c>
      <c r="AK65" s="13" t="s">
        <v>51</v>
      </c>
      <c r="AL65" s="16" t="s">
        <v>52</v>
      </c>
      <c r="AM65" s="15" t="s">
        <v>9</v>
      </c>
      <c r="AN65" s="13" t="s">
        <v>51</v>
      </c>
      <c r="AO65" s="16" t="s">
        <v>52</v>
      </c>
      <c r="AP65" s="15" t="s">
        <v>9</v>
      </c>
      <c r="AQ65" s="13" t="s">
        <v>51</v>
      </c>
      <c r="AR65" s="16" t="s">
        <v>52</v>
      </c>
      <c r="AS65" s="15" t="s">
        <v>9</v>
      </c>
      <c r="AT65" s="13" t="s">
        <v>51</v>
      </c>
      <c r="AU65" s="16" t="s">
        <v>52</v>
      </c>
      <c r="AV65" s="15" t="s">
        <v>9</v>
      </c>
    </row>
    <row r="66" spans="1:48" s="17" customFormat="1" x14ac:dyDescent="0.25">
      <c r="A66" s="18" t="s">
        <v>11</v>
      </c>
      <c r="B66" s="18" t="s">
        <v>12</v>
      </c>
      <c r="C66" s="19" t="s">
        <v>13</v>
      </c>
      <c r="D66" s="18" t="s">
        <v>14</v>
      </c>
      <c r="E66" s="19" t="s">
        <v>61</v>
      </c>
      <c r="F66" s="45"/>
      <c r="G66" s="82"/>
      <c r="H66" s="86"/>
      <c r="I66" s="45"/>
      <c r="J66" s="82"/>
      <c r="K66" s="86"/>
      <c r="L66" s="45"/>
      <c r="M66" s="82"/>
      <c r="N66" s="86"/>
      <c r="O66" s="45"/>
      <c r="P66" s="82"/>
      <c r="Q66" s="86"/>
      <c r="R66" s="45"/>
      <c r="S66" s="82"/>
      <c r="T66" s="86"/>
      <c r="U66" s="45"/>
      <c r="V66" s="82"/>
      <c r="W66" s="86"/>
      <c r="X66" s="45"/>
      <c r="Y66" s="82"/>
      <c r="Z66" s="118"/>
      <c r="AA66" s="112"/>
      <c r="AB66" s="80"/>
      <c r="AC66" s="118"/>
      <c r="AD66" s="45"/>
      <c r="AE66" s="82"/>
      <c r="AF66" s="86"/>
      <c r="AG66" s="45"/>
      <c r="AH66" s="82"/>
      <c r="AI66" s="86"/>
      <c r="AJ66" s="45"/>
      <c r="AK66" s="82"/>
      <c r="AL66" s="86"/>
      <c r="AM66" s="45"/>
      <c r="AN66" s="82"/>
      <c r="AO66" s="86"/>
      <c r="AP66" s="45"/>
      <c r="AQ66" s="82"/>
      <c r="AR66" s="86"/>
      <c r="AS66" s="45"/>
      <c r="AT66" s="82"/>
      <c r="AU66" s="86"/>
      <c r="AV66" s="45"/>
    </row>
    <row r="67" spans="1:48" x14ac:dyDescent="0.25">
      <c r="A67" s="25" t="s">
        <v>117</v>
      </c>
      <c r="B67" s="25" t="s">
        <v>145</v>
      </c>
      <c r="C67" s="26" t="s">
        <v>130</v>
      </c>
      <c r="D67" s="25" t="s">
        <v>146</v>
      </c>
      <c r="E67" s="26"/>
      <c r="F67" s="141">
        <f>IF(N(H67)&gt;=N(K67), I67, L67)+IF(N(N67)&gt;=N(Q67), O67, R67)</f>
        <v>17</v>
      </c>
      <c r="G67" s="99">
        <v>2.1</v>
      </c>
      <c r="H67" s="101">
        <v>60.768999999999998</v>
      </c>
      <c r="I67" s="102">
        <f t="shared" ref="I67:I79" si="56">IF(H67&lt;60,0,21-_xlfn.RANK.EQ(H67,$H$67:$H$78,0))</f>
        <v>17</v>
      </c>
      <c r="J67" s="99">
        <v>2.2000000000000002</v>
      </c>
      <c r="K67" s="101"/>
      <c r="L67" s="102">
        <f t="shared" ref="L67:L79" si="57">IF(K67&lt;60,0,21-_xlfn.RANK.EQ(K67,$K$67:$K$78,0))</f>
        <v>0</v>
      </c>
      <c r="M67" s="99">
        <v>2.2000000000000002</v>
      </c>
      <c r="N67" s="101"/>
      <c r="O67" s="102">
        <f t="shared" ref="O67:O79" si="58">IF(N67&lt;60,0,21-_xlfn.RANK.EQ(N67,$N$67:$N$78,0))</f>
        <v>0</v>
      </c>
      <c r="P67" s="99">
        <v>2.2999999999999998</v>
      </c>
      <c r="Q67" s="101"/>
      <c r="R67" s="102">
        <f t="shared" ref="R67:R79" si="59">IF(Q67&lt;60,0,21-_xlfn.RANK.EQ(Q67,$Q$67:$Q$78,0))</f>
        <v>0</v>
      </c>
      <c r="S67" s="99">
        <v>2.1</v>
      </c>
      <c r="T67" s="101"/>
      <c r="U67" s="102">
        <f t="shared" ref="U67:U79" si="60">IF(T67&lt;60,0,21-_xlfn.RANK.EQ(T67,$T$67:$T$78,0))</f>
        <v>0</v>
      </c>
      <c r="V67" s="99">
        <v>2.2000000000000002</v>
      </c>
      <c r="W67" s="101"/>
      <c r="X67" s="102">
        <f t="shared" ref="X67:X79" si="61">IF(W67&lt;60,0,21-_xlfn.RANK.EQ(W67,$W$67:$W$78,0))</f>
        <v>0</v>
      </c>
      <c r="Y67" s="99">
        <v>2.2000000000000002</v>
      </c>
      <c r="Z67" s="126"/>
      <c r="AA67" s="102">
        <f t="shared" ref="AA67:AA79" si="62">IF(Z67&lt;60,0,21-_xlfn.RANK.EQ(Z67,$Z$67:$Z$78,0))</f>
        <v>0</v>
      </c>
      <c r="AB67" s="119">
        <v>2.2999999999999998</v>
      </c>
      <c r="AC67" s="126"/>
      <c r="AD67" s="102">
        <f t="shared" ref="AD67:AD79" si="63">IF(AC67&lt;60,0,21-_xlfn.RANK.EQ(AC67,$AC$67:$AC$78,0))</f>
        <v>0</v>
      </c>
      <c r="AE67" s="99">
        <v>2.2000000000000002</v>
      </c>
      <c r="AF67" s="101"/>
      <c r="AG67" s="102">
        <f t="shared" ref="AG67:AG79" si="64">IF(AF67&lt;60,0,21-_xlfn.RANK.EQ(AF67,$AF$67:$AF$78,0))</f>
        <v>0</v>
      </c>
      <c r="AH67" s="99">
        <v>2.2999999999999998</v>
      </c>
      <c r="AI67" s="101"/>
      <c r="AJ67" s="102">
        <f t="shared" ref="AJ67:AJ79" si="65">IF(AI67&lt;60,0,21-_xlfn.RANK.EQ(AI67,$AI$67:$AI$78,0))</f>
        <v>0</v>
      </c>
      <c r="AK67" s="99">
        <v>2.2000000000000002</v>
      </c>
      <c r="AL67" s="101"/>
      <c r="AM67" s="102">
        <f t="shared" ref="AM67:AM79" si="66">IF(AL67&lt;60,0,21-_xlfn.RANK.EQ(AL67,$AL$67:$AL$78,0))</f>
        <v>0</v>
      </c>
      <c r="AN67" s="99">
        <v>2.2999999999999998</v>
      </c>
      <c r="AO67" s="101"/>
      <c r="AP67" s="102">
        <f t="shared" ref="AP67:AP79" si="67">IF(AO67&lt;60,0,21-_xlfn.RANK.EQ(AO67,$AO$67:$AO$78,0))</f>
        <v>0</v>
      </c>
      <c r="AQ67" s="99">
        <v>2.2000000000000002</v>
      </c>
      <c r="AR67" s="101"/>
      <c r="AS67" s="102">
        <f t="shared" ref="AS67:AS79" si="68">IF(AR67&lt;60,0,21-_xlfn.RANK.EQ(AR67,$AR$67:$AR$78,0))</f>
        <v>0</v>
      </c>
      <c r="AT67" s="99">
        <v>2.2999999999999998</v>
      </c>
      <c r="AU67" s="101"/>
      <c r="AV67" s="102">
        <f t="shared" ref="AV67:AV79" si="69">IF(AU67&lt;60,0,21-_xlfn.RANK.EQ(AU67,$AU$67:$AU$78,0))</f>
        <v>0</v>
      </c>
    </row>
    <row r="68" spans="1:48" x14ac:dyDescent="0.25">
      <c r="A68" s="25" t="s">
        <v>164</v>
      </c>
      <c r="B68" s="25" t="s">
        <v>165</v>
      </c>
      <c r="C68" s="26" t="s">
        <v>166</v>
      </c>
      <c r="D68" s="25" t="s">
        <v>167</v>
      </c>
      <c r="E68" s="26"/>
      <c r="F68" s="141">
        <f t="shared" ref="F68:F79" si="70">IF(N(H68)&gt;=N(K68), I68, L68)+IF(N(N68)&gt;=N(Q68), O68, R68)</f>
        <v>0</v>
      </c>
      <c r="G68" s="99">
        <v>2.1</v>
      </c>
      <c r="H68" s="101"/>
      <c r="I68" s="102">
        <f t="shared" si="56"/>
        <v>0</v>
      </c>
      <c r="J68" s="99">
        <v>2.2000000000000002</v>
      </c>
      <c r="K68" s="101"/>
      <c r="L68" s="102">
        <f t="shared" si="57"/>
        <v>0</v>
      </c>
      <c r="M68" s="99">
        <v>2.2000000000000002</v>
      </c>
      <c r="N68" s="101"/>
      <c r="O68" s="102">
        <f t="shared" si="58"/>
        <v>0</v>
      </c>
      <c r="P68" s="99">
        <v>2.2999999999999998</v>
      </c>
      <c r="Q68" s="101"/>
      <c r="R68" s="102">
        <f t="shared" si="59"/>
        <v>0</v>
      </c>
      <c r="S68" s="99">
        <v>2.1</v>
      </c>
      <c r="T68" s="101"/>
      <c r="U68" s="102">
        <f t="shared" si="60"/>
        <v>0</v>
      </c>
      <c r="V68" s="99">
        <v>2.2000000000000002</v>
      </c>
      <c r="W68" s="101"/>
      <c r="X68" s="102">
        <f t="shared" si="61"/>
        <v>0</v>
      </c>
      <c r="Y68" s="99">
        <v>2.2000000000000002</v>
      </c>
      <c r="Z68" s="126"/>
      <c r="AA68" s="102">
        <f t="shared" si="62"/>
        <v>0</v>
      </c>
      <c r="AB68" s="119">
        <v>2.2999999999999998</v>
      </c>
      <c r="AC68" s="126"/>
      <c r="AD68" s="102">
        <f t="shared" si="63"/>
        <v>0</v>
      </c>
      <c r="AE68" s="99">
        <v>2.2000000000000002</v>
      </c>
      <c r="AF68" s="101"/>
      <c r="AG68" s="102">
        <f t="shared" si="64"/>
        <v>0</v>
      </c>
      <c r="AH68" s="99">
        <v>2.2999999999999998</v>
      </c>
      <c r="AI68" s="101"/>
      <c r="AJ68" s="102">
        <f t="shared" si="65"/>
        <v>0</v>
      </c>
      <c r="AK68" s="99">
        <v>2.2000000000000002</v>
      </c>
      <c r="AL68" s="101"/>
      <c r="AM68" s="102">
        <f t="shared" si="66"/>
        <v>0</v>
      </c>
      <c r="AN68" s="99">
        <v>2.2999999999999998</v>
      </c>
      <c r="AO68" s="101"/>
      <c r="AP68" s="102">
        <f t="shared" si="67"/>
        <v>0</v>
      </c>
      <c r="AQ68" s="99">
        <v>2.2000000000000002</v>
      </c>
      <c r="AR68" s="101"/>
      <c r="AS68" s="102">
        <f t="shared" si="68"/>
        <v>0</v>
      </c>
      <c r="AT68" s="99">
        <v>2.2999999999999998</v>
      </c>
      <c r="AU68" s="101"/>
      <c r="AV68" s="102">
        <f t="shared" si="69"/>
        <v>0</v>
      </c>
    </row>
    <row r="69" spans="1:48" x14ac:dyDescent="0.25">
      <c r="A69" s="25" t="s">
        <v>182</v>
      </c>
      <c r="B69" s="25" t="s">
        <v>183</v>
      </c>
      <c r="C69" s="26" t="s">
        <v>140</v>
      </c>
      <c r="D69" s="25" t="s">
        <v>184</v>
      </c>
      <c r="E69" s="26"/>
      <c r="F69" s="141">
        <f t="shared" si="70"/>
        <v>17</v>
      </c>
      <c r="G69" s="99">
        <v>2.1</v>
      </c>
      <c r="H69" s="101"/>
      <c r="I69" s="102">
        <f t="shared" si="56"/>
        <v>0</v>
      </c>
      <c r="J69" s="99">
        <v>2.2000000000000002</v>
      </c>
      <c r="K69" s="101"/>
      <c r="L69" s="102">
        <f t="shared" si="57"/>
        <v>0</v>
      </c>
      <c r="M69" s="99">
        <v>2.2000000000000002</v>
      </c>
      <c r="N69" s="101">
        <v>67.5</v>
      </c>
      <c r="O69" s="102">
        <f t="shared" si="58"/>
        <v>17</v>
      </c>
      <c r="P69" s="99">
        <v>2.2999999999999998</v>
      </c>
      <c r="Q69" s="101"/>
      <c r="R69" s="102">
        <f t="shared" si="59"/>
        <v>0</v>
      </c>
      <c r="S69" s="99">
        <v>2.1</v>
      </c>
      <c r="T69" s="101"/>
      <c r="U69" s="102">
        <f t="shared" si="60"/>
        <v>0</v>
      </c>
      <c r="V69" s="99">
        <v>2.2000000000000002</v>
      </c>
      <c r="W69" s="101"/>
      <c r="X69" s="102">
        <f t="shared" si="61"/>
        <v>0</v>
      </c>
      <c r="Y69" s="99">
        <v>2.2000000000000002</v>
      </c>
      <c r="Z69" s="126"/>
      <c r="AA69" s="102">
        <f t="shared" si="62"/>
        <v>0</v>
      </c>
      <c r="AB69" s="119">
        <v>2.2999999999999998</v>
      </c>
      <c r="AC69" s="126"/>
      <c r="AD69" s="102">
        <f t="shared" si="63"/>
        <v>0</v>
      </c>
      <c r="AE69" s="99">
        <v>2.2000000000000002</v>
      </c>
      <c r="AF69" s="101"/>
      <c r="AG69" s="102">
        <f t="shared" si="64"/>
        <v>0</v>
      </c>
      <c r="AH69" s="99">
        <v>2.2999999999999998</v>
      </c>
      <c r="AI69" s="101"/>
      <c r="AJ69" s="102">
        <f t="shared" si="65"/>
        <v>0</v>
      </c>
      <c r="AK69" s="99">
        <v>2.2000000000000002</v>
      </c>
      <c r="AL69" s="101"/>
      <c r="AM69" s="102">
        <f t="shared" si="66"/>
        <v>0</v>
      </c>
      <c r="AN69" s="99">
        <v>2.2999999999999998</v>
      </c>
      <c r="AO69" s="101"/>
      <c r="AP69" s="102">
        <f t="shared" si="67"/>
        <v>0</v>
      </c>
      <c r="AQ69" s="99">
        <v>2.2000000000000002</v>
      </c>
      <c r="AR69" s="101"/>
      <c r="AS69" s="102">
        <f t="shared" si="68"/>
        <v>0</v>
      </c>
      <c r="AT69" s="99">
        <v>2.2999999999999998</v>
      </c>
      <c r="AU69" s="101"/>
      <c r="AV69" s="102">
        <f t="shared" si="69"/>
        <v>0</v>
      </c>
    </row>
    <row r="70" spans="1:48" x14ac:dyDescent="0.25">
      <c r="A70" s="25" t="s">
        <v>212</v>
      </c>
      <c r="B70" s="25" t="s">
        <v>213</v>
      </c>
      <c r="C70" s="26" t="s">
        <v>214</v>
      </c>
      <c r="D70" s="25" t="s">
        <v>361</v>
      </c>
      <c r="E70" s="26"/>
      <c r="F70" s="141">
        <f t="shared" si="70"/>
        <v>0</v>
      </c>
      <c r="G70" s="99">
        <v>2.1</v>
      </c>
      <c r="H70" s="101"/>
      <c r="I70" s="102">
        <f t="shared" si="56"/>
        <v>0</v>
      </c>
      <c r="J70" s="99">
        <v>2.2000000000000002</v>
      </c>
      <c r="K70" s="101"/>
      <c r="L70" s="102">
        <f t="shared" si="57"/>
        <v>0</v>
      </c>
      <c r="M70" s="99">
        <v>2.2000000000000002</v>
      </c>
      <c r="N70" s="101"/>
      <c r="O70" s="102">
        <f t="shared" si="58"/>
        <v>0</v>
      </c>
      <c r="P70" s="99">
        <v>2.2999999999999998</v>
      </c>
      <c r="Q70" s="101"/>
      <c r="R70" s="102">
        <f t="shared" si="59"/>
        <v>0</v>
      </c>
      <c r="S70" s="99">
        <v>2.1</v>
      </c>
      <c r="T70" s="101"/>
      <c r="U70" s="102">
        <f t="shared" si="60"/>
        <v>0</v>
      </c>
      <c r="V70" s="99">
        <v>2.2000000000000002</v>
      </c>
      <c r="W70" s="101"/>
      <c r="X70" s="102">
        <f t="shared" si="61"/>
        <v>0</v>
      </c>
      <c r="Y70" s="99">
        <v>2.2000000000000002</v>
      </c>
      <c r="Z70" s="126"/>
      <c r="AA70" s="102">
        <f t="shared" si="62"/>
        <v>0</v>
      </c>
      <c r="AB70" s="119">
        <v>2.2999999999999998</v>
      </c>
      <c r="AC70" s="126"/>
      <c r="AD70" s="102">
        <f t="shared" si="63"/>
        <v>0</v>
      </c>
      <c r="AE70" s="99">
        <v>2.2000000000000002</v>
      </c>
      <c r="AF70" s="101"/>
      <c r="AG70" s="102">
        <f t="shared" si="64"/>
        <v>0</v>
      </c>
      <c r="AH70" s="99">
        <v>2.2999999999999998</v>
      </c>
      <c r="AI70" s="101"/>
      <c r="AJ70" s="102">
        <f t="shared" si="65"/>
        <v>0</v>
      </c>
      <c r="AK70" s="99">
        <v>2.2000000000000002</v>
      </c>
      <c r="AL70" s="101"/>
      <c r="AM70" s="102">
        <f t="shared" si="66"/>
        <v>0</v>
      </c>
      <c r="AN70" s="99">
        <v>2.2999999999999998</v>
      </c>
      <c r="AO70" s="101"/>
      <c r="AP70" s="102">
        <f t="shared" si="67"/>
        <v>0</v>
      </c>
      <c r="AQ70" s="99">
        <v>2.2000000000000002</v>
      </c>
      <c r="AR70" s="101"/>
      <c r="AS70" s="102">
        <f t="shared" si="68"/>
        <v>0</v>
      </c>
      <c r="AT70" s="99">
        <v>2.2999999999999998</v>
      </c>
      <c r="AU70" s="101"/>
      <c r="AV70" s="102">
        <f t="shared" si="69"/>
        <v>0</v>
      </c>
    </row>
    <row r="71" spans="1:48" x14ac:dyDescent="0.25">
      <c r="A71" s="25" t="s">
        <v>124</v>
      </c>
      <c r="B71" s="25" t="s">
        <v>231</v>
      </c>
      <c r="C71" s="25" t="s">
        <v>232</v>
      </c>
      <c r="D71" s="25" t="s">
        <v>233</v>
      </c>
      <c r="E71" s="26"/>
      <c r="F71" s="141">
        <f t="shared" si="70"/>
        <v>37</v>
      </c>
      <c r="G71" s="99">
        <v>2.1</v>
      </c>
      <c r="H71" s="101">
        <v>64.808000000000007</v>
      </c>
      <c r="I71" s="102">
        <f t="shared" si="56"/>
        <v>19</v>
      </c>
      <c r="J71" s="99">
        <v>2.2000000000000002</v>
      </c>
      <c r="K71" s="101"/>
      <c r="L71" s="102">
        <f t="shared" si="57"/>
        <v>0</v>
      </c>
      <c r="M71" s="99">
        <v>2.2000000000000002</v>
      </c>
      <c r="N71" s="101">
        <v>69.218999999999994</v>
      </c>
      <c r="O71" s="102">
        <f t="shared" si="58"/>
        <v>18</v>
      </c>
      <c r="P71" s="99">
        <v>2.2999999999999998</v>
      </c>
      <c r="Q71" s="101"/>
      <c r="R71" s="102">
        <f t="shared" si="59"/>
        <v>0</v>
      </c>
      <c r="S71" s="99">
        <v>2.1</v>
      </c>
      <c r="T71" s="101"/>
      <c r="U71" s="102">
        <f t="shared" si="60"/>
        <v>0</v>
      </c>
      <c r="V71" s="99">
        <v>2.2000000000000002</v>
      </c>
      <c r="W71" s="101"/>
      <c r="X71" s="102">
        <f t="shared" si="61"/>
        <v>0</v>
      </c>
      <c r="Y71" s="99">
        <v>2.2000000000000002</v>
      </c>
      <c r="Z71" s="126"/>
      <c r="AA71" s="102">
        <f t="shared" si="62"/>
        <v>0</v>
      </c>
      <c r="AB71" s="119">
        <v>2.2999999999999998</v>
      </c>
      <c r="AC71" s="126"/>
      <c r="AD71" s="102">
        <f t="shared" si="63"/>
        <v>0</v>
      </c>
      <c r="AE71" s="99">
        <v>2.2000000000000002</v>
      </c>
      <c r="AF71" s="101"/>
      <c r="AG71" s="102">
        <f t="shared" si="64"/>
        <v>0</v>
      </c>
      <c r="AH71" s="99">
        <v>2.2999999999999998</v>
      </c>
      <c r="AI71" s="101"/>
      <c r="AJ71" s="102">
        <f t="shared" si="65"/>
        <v>0</v>
      </c>
      <c r="AK71" s="99">
        <v>2.2000000000000002</v>
      </c>
      <c r="AL71" s="101"/>
      <c r="AM71" s="102">
        <f t="shared" si="66"/>
        <v>0</v>
      </c>
      <c r="AN71" s="99">
        <v>2.2999999999999998</v>
      </c>
      <c r="AO71" s="101"/>
      <c r="AP71" s="102">
        <f t="shared" si="67"/>
        <v>0</v>
      </c>
      <c r="AQ71" s="99">
        <v>2.2000000000000002</v>
      </c>
      <c r="AR71" s="101"/>
      <c r="AS71" s="102">
        <f t="shared" si="68"/>
        <v>0</v>
      </c>
      <c r="AT71" s="99">
        <v>2.2999999999999998</v>
      </c>
      <c r="AU71" s="101"/>
      <c r="AV71" s="102">
        <f t="shared" si="69"/>
        <v>0</v>
      </c>
    </row>
    <row r="72" spans="1:48" x14ac:dyDescent="0.25">
      <c r="A72" s="25" t="s">
        <v>236</v>
      </c>
      <c r="B72" s="25" t="s">
        <v>113</v>
      </c>
      <c r="C72" s="26" t="s">
        <v>220</v>
      </c>
      <c r="D72" s="25" t="s">
        <v>237</v>
      </c>
      <c r="E72" s="26"/>
      <c r="F72" s="141">
        <f t="shared" si="70"/>
        <v>20</v>
      </c>
      <c r="G72" s="99">
        <v>2.1</v>
      </c>
      <c r="H72" s="101"/>
      <c r="I72" s="102">
        <f t="shared" si="56"/>
        <v>0</v>
      </c>
      <c r="J72" s="99">
        <v>2.2000000000000002</v>
      </c>
      <c r="K72" s="101"/>
      <c r="L72" s="102">
        <f t="shared" si="57"/>
        <v>0</v>
      </c>
      <c r="M72" s="99">
        <v>2.2000000000000002</v>
      </c>
      <c r="N72" s="101">
        <v>73.593999999999994</v>
      </c>
      <c r="O72" s="102">
        <f t="shared" si="58"/>
        <v>20</v>
      </c>
      <c r="P72" s="99">
        <v>2.2999999999999998</v>
      </c>
      <c r="Q72" s="101"/>
      <c r="R72" s="102">
        <f t="shared" si="59"/>
        <v>0</v>
      </c>
      <c r="S72" s="99">
        <v>2.1</v>
      </c>
      <c r="T72" s="101"/>
      <c r="U72" s="102">
        <f t="shared" si="60"/>
        <v>0</v>
      </c>
      <c r="V72" s="99">
        <v>2.2000000000000002</v>
      </c>
      <c r="W72" s="101"/>
      <c r="X72" s="102">
        <f t="shared" si="61"/>
        <v>0</v>
      </c>
      <c r="Y72" s="99">
        <v>2.2000000000000002</v>
      </c>
      <c r="Z72" s="126"/>
      <c r="AA72" s="102">
        <f t="shared" si="62"/>
        <v>0</v>
      </c>
      <c r="AB72" s="119">
        <v>2.2999999999999998</v>
      </c>
      <c r="AC72" s="126"/>
      <c r="AD72" s="102">
        <f t="shared" si="63"/>
        <v>0</v>
      </c>
      <c r="AE72" s="99">
        <v>2.2000000000000002</v>
      </c>
      <c r="AF72" s="101"/>
      <c r="AG72" s="102">
        <f t="shared" si="64"/>
        <v>0</v>
      </c>
      <c r="AH72" s="99">
        <v>2.2999999999999998</v>
      </c>
      <c r="AI72" s="101"/>
      <c r="AJ72" s="102">
        <f t="shared" si="65"/>
        <v>0</v>
      </c>
      <c r="AK72" s="99">
        <v>2.2000000000000002</v>
      </c>
      <c r="AL72" s="101"/>
      <c r="AM72" s="102">
        <f t="shared" si="66"/>
        <v>0</v>
      </c>
      <c r="AN72" s="99">
        <v>2.2999999999999998</v>
      </c>
      <c r="AO72" s="101"/>
      <c r="AP72" s="102">
        <f t="shared" si="67"/>
        <v>0</v>
      </c>
      <c r="AQ72" s="99">
        <v>2.2000000000000002</v>
      </c>
      <c r="AR72" s="101"/>
      <c r="AS72" s="102">
        <f t="shared" si="68"/>
        <v>0</v>
      </c>
      <c r="AT72" s="99">
        <v>2.2999999999999998</v>
      </c>
      <c r="AU72" s="101"/>
      <c r="AV72" s="102">
        <f t="shared" si="69"/>
        <v>0</v>
      </c>
    </row>
    <row r="73" spans="1:48" x14ac:dyDescent="0.25">
      <c r="A73" s="25" t="s">
        <v>292</v>
      </c>
      <c r="B73" s="25" t="s">
        <v>293</v>
      </c>
      <c r="C73" s="26" t="s">
        <v>252</v>
      </c>
      <c r="D73" s="25" t="s">
        <v>294</v>
      </c>
      <c r="E73" s="26"/>
      <c r="F73" s="141">
        <f t="shared" si="70"/>
        <v>38</v>
      </c>
      <c r="G73" s="99">
        <v>2.1</v>
      </c>
      <c r="H73" s="101">
        <v>64.423000000000002</v>
      </c>
      <c r="I73" s="102">
        <f t="shared" si="56"/>
        <v>18</v>
      </c>
      <c r="J73" s="99">
        <v>2.2000000000000002</v>
      </c>
      <c r="K73" s="101"/>
      <c r="L73" s="102">
        <f t="shared" si="57"/>
        <v>0</v>
      </c>
      <c r="M73" s="99">
        <v>2.2000000000000002</v>
      </c>
      <c r="N73" s="101"/>
      <c r="O73" s="102">
        <f t="shared" si="58"/>
        <v>0</v>
      </c>
      <c r="P73" s="99">
        <v>2.2999999999999998</v>
      </c>
      <c r="Q73" s="101">
        <v>73.570999999999998</v>
      </c>
      <c r="R73" s="102">
        <f t="shared" si="59"/>
        <v>20</v>
      </c>
      <c r="S73" s="99">
        <v>2.1</v>
      </c>
      <c r="T73" s="101"/>
      <c r="U73" s="102">
        <f t="shared" si="60"/>
        <v>0</v>
      </c>
      <c r="V73" s="99">
        <v>2.2000000000000002</v>
      </c>
      <c r="W73" s="101"/>
      <c r="X73" s="102">
        <f t="shared" si="61"/>
        <v>0</v>
      </c>
      <c r="Y73" s="99">
        <v>2.2000000000000002</v>
      </c>
      <c r="Z73" s="126"/>
      <c r="AA73" s="102">
        <f t="shared" si="62"/>
        <v>0</v>
      </c>
      <c r="AB73" s="119">
        <v>2.2999999999999998</v>
      </c>
      <c r="AC73" s="126"/>
      <c r="AD73" s="102">
        <f t="shared" si="63"/>
        <v>0</v>
      </c>
      <c r="AE73" s="99">
        <v>2.2000000000000002</v>
      </c>
      <c r="AF73" s="101"/>
      <c r="AG73" s="102">
        <f t="shared" si="64"/>
        <v>0</v>
      </c>
      <c r="AH73" s="99">
        <v>2.2999999999999998</v>
      </c>
      <c r="AI73" s="101"/>
      <c r="AJ73" s="102">
        <f t="shared" si="65"/>
        <v>0</v>
      </c>
      <c r="AK73" s="99">
        <v>2.2000000000000002</v>
      </c>
      <c r="AL73" s="101"/>
      <c r="AM73" s="102">
        <f t="shared" si="66"/>
        <v>0</v>
      </c>
      <c r="AN73" s="99">
        <v>2.2999999999999998</v>
      </c>
      <c r="AO73" s="101"/>
      <c r="AP73" s="102">
        <f t="shared" si="67"/>
        <v>0</v>
      </c>
      <c r="AQ73" s="99">
        <v>2.2000000000000002</v>
      </c>
      <c r="AR73" s="101"/>
      <c r="AS73" s="102">
        <f t="shared" si="68"/>
        <v>0</v>
      </c>
      <c r="AT73" s="99">
        <v>2.2999999999999998</v>
      </c>
      <c r="AU73" s="101"/>
      <c r="AV73" s="102">
        <f t="shared" si="69"/>
        <v>0</v>
      </c>
    </row>
    <row r="74" spans="1:48" x14ac:dyDescent="0.25">
      <c r="A74" s="25" t="s">
        <v>292</v>
      </c>
      <c r="B74" s="25" t="s">
        <v>293</v>
      </c>
      <c r="C74" s="26" t="s">
        <v>252</v>
      </c>
      <c r="D74" s="25" t="s">
        <v>322</v>
      </c>
      <c r="E74" s="26"/>
      <c r="F74" s="141">
        <f t="shared" si="70"/>
        <v>16</v>
      </c>
      <c r="G74" s="99">
        <v>2.1</v>
      </c>
      <c r="H74" s="101"/>
      <c r="I74" s="102">
        <f t="shared" si="56"/>
        <v>0</v>
      </c>
      <c r="J74" s="99">
        <v>2.2000000000000002</v>
      </c>
      <c r="K74" s="101"/>
      <c r="L74" s="102">
        <f t="shared" si="57"/>
        <v>0</v>
      </c>
      <c r="M74" s="99">
        <v>2.2000000000000002</v>
      </c>
      <c r="N74" s="101">
        <v>67.031000000000006</v>
      </c>
      <c r="O74" s="102">
        <f t="shared" si="58"/>
        <v>16</v>
      </c>
      <c r="P74" s="99">
        <v>2.2999999999999998</v>
      </c>
      <c r="Q74" s="101"/>
      <c r="R74" s="102">
        <f t="shared" si="59"/>
        <v>0</v>
      </c>
      <c r="S74" s="99">
        <v>2.1</v>
      </c>
      <c r="T74" s="101"/>
      <c r="U74" s="102">
        <f t="shared" si="60"/>
        <v>0</v>
      </c>
      <c r="V74" s="99">
        <v>2.2000000000000002</v>
      </c>
      <c r="W74" s="101"/>
      <c r="X74" s="102">
        <f t="shared" si="61"/>
        <v>0</v>
      </c>
      <c r="Y74" s="99">
        <v>2.2000000000000002</v>
      </c>
      <c r="Z74" s="126"/>
      <c r="AA74" s="102">
        <f t="shared" si="62"/>
        <v>0</v>
      </c>
      <c r="AB74" s="119">
        <v>2.2999999999999998</v>
      </c>
      <c r="AC74" s="126"/>
      <c r="AD74" s="102">
        <f t="shared" si="63"/>
        <v>0</v>
      </c>
      <c r="AE74" s="99">
        <v>2.2000000000000002</v>
      </c>
      <c r="AF74" s="101"/>
      <c r="AG74" s="102">
        <f t="shared" si="64"/>
        <v>0</v>
      </c>
      <c r="AH74" s="99">
        <v>2.2999999999999998</v>
      </c>
      <c r="AI74" s="101"/>
      <c r="AJ74" s="102">
        <f t="shared" si="65"/>
        <v>0</v>
      </c>
      <c r="AK74" s="99">
        <v>2.2000000000000002</v>
      </c>
      <c r="AL74" s="101"/>
      <c r="AM74" s="102">
        <f t="shared" si="66"/>
        <v>0</v>
      </c>
      <c r="AN74" s="99">
        <v>2.2999999999999998</v>
      </c>
      <c r="AO74" s="101"/>
      <c r="AP74" s="102">
        <f t="shared" si="67"/>
        <v>0</v>
      </c>
      <c r="AQ74" s="99">
        <v>2.2000000000000002</v>
      </c>
      <c r="AR74" s="101"/>
      <c r="AS74" s="102">
        <f t="shared" si="68"/>
        <v>0</v>
      </c>
      <c r="AT74" s="99">
        <v>2.2999999999999998</v>
      </c>
      <c r="AU74" s="101"/>
      <c r="AV74" s="102">
        <f t="shared" si="69"/>
        <v>0</v>
      </c>
    </row>
    <row r="75" spans="1:48" x14ac:dyDescent="0.25">
      <c r="A75" s="25" t="s">
        <v>390</v>
      </c>
      <c r="B75" s="25" t="s">
        <v>314</v>
      </c>
      <c r="C75" s="26" t="s">
        <v>290</v>
      </c>
      <c r="D75" s="25" t="s">
        <v>391</v>
      </c>
      <c r="E75" s="26"/>
      <c r="F75" s="141">
        <f t="shared" si="70"/>
        <v>0</v>
      </c>
      <c r="G75" s="99">
        <v>2.1</v>
      </c>
      <c r="H75" s="101"/>
      <c r="I75" s="102">
        <f>IF(H75&lt;60,0,21-_xlfn.RANK.EQ(H75,$H$67:$H$78,0))</f>
        <v>0</v>
      </c>
      <c r="J75" s="99">
        <v>2.2000000000000002</v>
      </c>
      <c r="K75" s="101"/>
      <c r="L75" s="102">
        <f>IF(K75&lt;60,0,21-_xlfn.RANK.EQ(K75,$K$67:$K$78,0))</f>
        <v>0</v>
      </c>
      <c r="M75" s="99">
        <v>2.2000000000000002</v>
      </c>
      <c r="N75" s="101"/>
      <c r="O75" s="102">
        <f>IF(N75&lt;60,0,21-_xlfn.RANK.EQ(N75,$N$67:$N$78,0))</f>
        <v>0</v>
      </c>
      <c r="P75" s="99">
        <v>2.2999999999999998</v>
      </c>
      <c r="Q75" s="101"/>
      <c r="R75" s="102">
        <f>IF(Q75&lt;60,0,21-_xlfn.RANK.EQ(Q75,$Q$67:$Q$78,0))</f>
        <v>0</v>
      </c>
      <c r="S75" s="99">
        <v>2.1</v>
      </c>
      <c r="T75" s="101"/>
      <c r="U75" s="102">
        <f t="shared" si="60"/>
        <v>0</v>
      </c>
      <c r="V75" s="99">
        <v>2.2000000000000002</v>
      </c>
      <c r="W75" s="101"/>
      <c r="X75" s="102">
        <f t="shared" si="61"/>
        <v>0</v>
      </c>
      <c r="Y75" s="99">
        <v>2.2000000000000002</v>
      </c>
      <c r="Z75" s="126"/>
      <c r="AA75" s="102">
        <f>IF(Z75&lt;60,0,21-_xlfn.RANK.EQ(Z75,$Z$67:$Z$78,0))</f>
        <v>0</v>
      </c>
      <c r="AB75" s="119">
        <v>2.2999999999999998</v>
      </c>
      <c r="AC75" s="126"/>
      <c r="AD75" s="102">
        <f>IF(AC75&lt;60,0,21-_xlfn.RANK.EQ(AC75,$AC$67:$AC$78,0))</f>
        <v>0</v>
      </c>
      <c r="AE75" s="99">
        <v>2.2000000000000002</v>
      </c>
      <c r="AF75" s="101"/>
      <c r="AG75" s="102">
        <f>IF(AF75&lt;60,0,21-_xlfn.RANK.EQ(AF75,$AF$67:$AF$78,0))</f>
        <v>0</v>
      </c>
      <c r="AH75" s="99">
        <v>2.2999999999999998</v>
      </c>
      <c r="AI75" s="101"/>
      <c r="AJ75" s="102">
        <f>IF(AI75&lt;60,0,21-_xlfn.RANK.EQ(AI75,$AI$67:$AI$78,0))</f>
        <v>0</v>
      </c>
      <c r="AK75" s="99">
        <v>2.2000000000000002</v>
      </c>
      <c r="AL75" s="101"/>
      <c r="AM75" s="102">
        <f>IF(AL75&lt;60,0,21-_xlfn.RANK.EQ(AL75,$AL$67:$AL$78,0))</f>
        <v>0</v>
      </c>
      <c r="AN75" s="99">
        <v>2.2999999999999998</v>
      </c>
      <c r="AO75" s="101"/>
      <c r="AP75" s="102">
        <f>IF(AO75&lt;60,0,21-_xlfn.RANK.EQ(AO75,$AO$67:$AO$78,0))</f>
        <v>0</v>
      </c>
      <c r="AQ75" s="99">
        <v>2.2000000000000002</v>
      </c>
      <c r="AR75" s="101"/>
      <c r="AS75" s="102">
        <f>IF(AR75&lt;60,0,21-_xlfn.RANK.EQ(AR75,$AR$67:$AR$78,0))</f>
        <v>0</v>
      </c>
      <c r="AT75" s="99">
        <v>2.2999999999999998</v>
      </c>
      <c r="AU75" s="101"/>
      <c r="AV75" s="102">
        <f>IF(AU75&lt;60,0,21-_xlfn.RANK.EQ(AU75,$AU$67:$AU$78,0))</f>
        <v>0</v>
      </c>
    </row>
    <row r="76" spans="1:48" x14ac:dyDescent="0.25">
      <c r="A76" s="25" t="s">
        <v>117</v>
      </c>
      <c r="B76" s="25" t="s">
        <v>293</v>
      </c>
      <c r="C76" s="26" t="s">
        <v>252</v>
      </c>
      <c r="D76" s="25" t="s">
        <v>323</v>
      </c>
      <c r="E76" s="26"/>
      <c r="F76" s="141">
        <f t="shared" si="70"/>
        <v>19</v>
      </c>
      <c r="G76" s="99">
        <v>2.1</v>
      </c>
      <c r="H76" s="101"/>
      <c r="I76" s="102">
        <f t="shared" si="56"/>
        <v>0</v>
      </c>
      <c r="J76" s="99">
        <v>2.2000000000000002</v>
      </c>
      <c r="K76" s="101"/>
      <c r="L76" s="102">
        <f t="shared" si="57"/>
        <v>0</v>
      </c>
      <c r="M76" s="99">
        <v>2.2000000000000002</v>
      </c>
      <c r="N76" s="101">
        <v>72.34</v>
      </c>
      <c r="O76" s="102">
        <f t="shared" si="58"/>
        <v>19</v>
      </c>
      <c r="P76" s="99">
        <v>2.2999999999999998</v>
      </c>
      <c r="Q76" s="101"/>
      <c r="R76" s="102">
        <f t="shared" si="59"/>
        <v>0</v>
      </c>
      <c r="S76" s="99">
        <v>2.1</v>
      </c>
      <c r="T76" s="101"/>
      <c r="U76" s="102">
        <f t="shared" si="60"/>
        <v>0</v>
      </c>
      <c r="V76" s="99">
        <v>2.2000000000000002</v>
      </c>
      <c r="W76" s="101"/>
      <c r="X76" s="102">
        <f t="shared" si="61"/>
        <v>0</v>
      </c>
      <c r="Y76" s="99">
        <v>2.2000000000000002</v>
      </c>
      <c r="Z76" s="126"/>
      <c r="AA76" s="102">
        <f t="shared" si="62"/>
        <v>0</v>
      </c>
      <c r="AB76" s="119">
        <v>2.2999999999999998</v>
      </c>
      <c r="AC76" s="126"/>
      <c r="AD76" s="102">
        <f t="shared" si="63"/>
        <v>0</v>
      </c>
      <c r="AE76" s="99">
        <v>2.2000000000000002</v>
      </c>
      <c r="AF76" s="101"/>
      <c r="AG76" s="102">
        <f t="shared" si="64"/>
        <v>0</v>
      </c>
      <c r="AH76" s="99">
        <v>2.2999999999999998</v>
      </c>
      <c r="AI76" s="101"/>
      <c r="AJ76" s="102">
        <f t="shared" si="65"/>
        <v>0</v>
      </c>
      <c r="AK76" s="99">
        <v>2.2000000000000002</v>
      </c>
      <c r="AL76" s="101"/>
      <c r="AM76" s="102">
        <f t="shared" si="66"/>
        <v>0</v>
      </c>
      <c r="AN76" s="99">
        <v>2.2999999999999998</v>
      </c>
      <c r="AO76" s="101"/>
      <c r="AP76" s="102">
        <f t="shared" si="67"/>
        <v>0</v>
      </c>
      <c r="AQ76" s="99">
        <v>2.2000000000000002</v>
      </c>
      <c r="AR76" s="101"/>
      <c r="AS76" s="102">
        <f t="shared" si="68"/>
        <v>0</v>
      </c>
      <c r="AT76" s="99">
        <v>2.2999999999999998</v>
      </c>
      <c r="AU76" s="101"/>
      <c r="AV76" s="102">
        <f t="shared" si="69"/>
        <v>0</v>
      </c>
    </row>
    <row r="77" spans="1:48" x14ac:dyDescent="0.25">
      <c r="A77" s="25" t="s">
        <v>256</v>
      </c>
      <c r="B77" s="25" t="s">
        <v>339</v>
      </c>
      <c r="C77" s="25" t="s">
        <v>340</v>
      </c>
      <c r="D77" s="25" t="s">
        <v>345</v>
      </c>
      <c r="E77" s="26"/>
      <c r="F77" s="141">
        <f t="shared" si="70"/>
        <v>20</v>
      </c>
      <c r="G77" s="99">
        <v>2.1</v>
      </c>
      <c r="H77" s="101">
        <v>68.653999999999996</v>
      </c>
      <c r="I77" s="102">
        <f t="shared" si="56"/>
        <v>20</v>
      </c>
      <c r="J77" s="99">
        <v>2.2000000000000002</v>
      </c>
      <c r="K77" s="101">
        <v>68.281000000000006</v>
      </c>
      <c r="L77" s="102">
        <f t="shared" si="57"/>
        <v>20</v>
      </c>
      <c r="M77" s="100">
        <v>2.2000000000000002</v>
      </c>
      <c r="N77" s="100"/>
      <c r="O77" s="102">
        <f t="shared" si="58"/>
        <v>0</v>
      </c>
      <c r="P77" s="100">
        <v>2.2999999999999998</v>
      </c>
      <c r="Q77" s="100"/>
      <c r="R77" s="102">
        <f t="shared" si="59"/>
        <v>0</v>
      </c>
      <c r="S77" s="99">
        <v>2.1</v>
      </c>
      <c r="T77" s="100"/>
      <c r="U77" s="102">
        <f t="shared" si="60"/>
        <v>0</v>
      </c>
      <c r="V77" s="100">
        <v>2.2000000000000002</v>
      </c>
      <c r="W77" s="100"/>
      <c r="X77" s="102">
        <f t="shared" si="61"/>
        <v>0</v>
      </c>
      <c r="Y77" s="100">
        <v>2.2000000000000002</v>
      </c>
      <c r="Z77" s="100"/>
      <c r="AA77" s="102">
        <f t="shared" si="62"/>
        <v>0</v>
      </c>
      <c r="AB77" s="100">
        <v>2.2999999999999998</v>
      </c>
      <c r="AC77" s="100"/>
      <c r="AD77" s="102">
        <f t="shared" si="63"/>
        <v>0</v>
      </c>
      <c r="AE77" s="100">
        <v>2.2000000000000002</v>
      </c>
      <c r="AF77" s="100"/>
      <c r="AG77" s="102">
        <f t="shared" si="64"/>
        <v>0</v>
      </c>
      <c r="AH77" s="100">
        <v>2.2999999999999998</v>
      </c>
      <c r="AI77" s="100"/>
      <c r="AJ77" s="102">
        <f t="shared" si="65"/>
        <v>0</v>
      </c>
      <c r="AK77" s="100">
        <v>2.2000000000000002</v>
      </c>
      <c r="AL77" s="100"/>
      <c r="AM77" s="102">
        <f t="shared" si="66"/>
        <v>0</v>
      </c>
      <c r="AN77" s="100">
        <v>2.2999999999999998</v>
      </c>
      <c r="AO77" s="100"/>
      <c r="AP77" s="102">
        <f t="shared" si="67"/>
        <v>0</v>
      </c>
      <c r="AQ77" s="100">
        <v>2.2000000000000002</v>
      </c>
      <c r="AR77" s="100"/>
      <c r="AS77" s="102">
        <f t="shared" si="68"/>
        <v>0</v>
      </c>
      <c r="AT77" s="100">
        <v>2.2999999999999998</v>
      </c>
      <c r="AU77" s="100"/>
      <c r="AV77" s="102">
        <f t="shared" si="69"/>
        <v>0</v>
      </c>
    </row>
    <row r="78" spans="1:48" x14ac:dyDescent="0.25">
      <c r="A78" s="25" t="s">
        <v>117</v>
      </c>
      <c r="B78" s="28" t="s">
        <v>293</v>
      </c>
      <c r="C78" s="28" t="s">
        <v>252</v>
      </c>
      <c r="D78" s="28" t="s">
        <v>352</v>
      </c>
      <c r="E78" s="29"/>
      <c r="F78" s="141">
        <f t="shared" si="70"/>
        <v>0</v>
      </c>
      <c r="G78" s="99">
        <v>2.1</v>
      </c>
      <c r="H78" s="101"/>
      <c r="I78" s="102">
        <f t="shared" si="56"/>
        <v>0</v>
      </c>
      <c r="J78" s="99">
        <v>2.2000000000000002</v>
      </c>
      <c r="K78" s="100"/>
      <c r="L78" s="102">
        <f t="shared" si="57"/>
        <v>0</v>
      </c>
      <c r="M78" s="105">
        <v>2.2000000000000002</v>
      </c>
      <c r="N78" s="105"/>
      <c r="O78" s="102">
        <f t="shared" si="58"/>
        <v>0</v>
      </c>
      <c r="P78" s="105">
        <v>2.2999999999999998</v>
      </c>
      <c r="Q78" s="105"/>
      <c r="R78" s="102">
        <f t="shared" si="59"/>
        <v>0</v>
      </c>
      <c r="S78" s="100">
        <v>2.1</v>
      </c>
      <c r="T78" s="100"/>
      <c r="U78" s="102">
        <f t="shared" si="60"/>
        <v>0</v>
      </c>
      <c r="V78" s="100">
        <v>2.2000000000000002</v>
      </c>
      <c r="W78" s="105"/>
      <c r="X78" s="102">
        <f t="shared" si="61"/>
        <v>0</v>
      </c>
      <c r="Y78" s="105">
        <v>2.2000000000000002</v>
      </c>
      <c r="Z78" s="105"/>
      <c r="AA78" s="102">
        <f t="shared" si="62"/>
        <v>0</v>
      </c>
      <c r="AB78" s="105">
        <v>2.2999999999999998</v>
      </c>
      <c r="AC78" s="105"/>
      <c r="AD78" s="102">
        <f t="shared" si="63"/>
        <v>0</v>
      </c>
      <c r="AE78" s="105">
        <v>2.2000000000000002</v>
      </c>
      <c r="AF78" s="105"/>
      <c r="AG78" s="102">
        <f t="shared" si="64"/>
        <v>0</v>
      </c>
      <c r="AH78" s="105">
        <v>2.2999999999999998</v>
      </c>
      <c r="AI78" s="105"/>
      <c r="AJ78" s="102">
        <f t="shared" si="65"/>
        <v>0</v>
      </c>
      <c r="AK78" s="105">
        <v>2.2000000000000002</v>
      </c>
      <c r="AL78" s="105"/>
      <c r="AM78" s="102">
        <f t="shared" si="66"/>
        <v>0</v>
      </c>
      <c r="AN78" s="105">
        <v>2.2999999999999998</v>
      </c>
      <c r="AO78" s="105"/>
      <c r="AP78" s="102">
        <f t="shared" si="67"/>
        <v>0</v>
      </c>
      <c r="AQ78" s="105">
        <v>2.2000000000000002</v>
      </c>
      <c r="AR78" s="105"/>
      <c r="AS78" s="102">
        <f t="shared" si="68"/>
        <v>0</v>
      </c>
      <c r="AT78" s="105">
        <v>2.2999999999999998</v>
      </c>
      <c r="AU78" s="105"/>
      <c r="AV78" s="102">
        <f t="shared" si="69"/>
        <v>0</v>
      </c>
    </row>
    <row r="79" spans="1:48" x14ac:dyDescent="0.25">
      <c r="A79" s="25" t="s">
        <v>407</v>
      </c>
      <c r="B79" s="25" t="s">
        <v>408</v>
      </c>
      <c r="C79" s="25" t="s">
        <v>409</v>
      </c>
      <c r="D79" s="25" t="s">
        <v>410</v>
      </c>
      <c r="E79" s="25"/>
      <c r="F79" s="141">
        <f t="shared" si="70"/>
        <v>0</v>
      </c>
      <c r="G79" s="99">
        <v>2.1</v>
      </c>
      <c r="H79" s="101"/>
      <c r="I79" s="102">
        <f t="shared" si="56"/>
        <v>0</v>
      </c>
      <c r="J79" s="99">
        <v>2.2000000000000002</v>
      </c>
      <c r="K79" s="100"/>
      <c r="L79" s="102">
        <f t="shared" si="57"/>
        <v>0</v>
      </c>
      <c r="M79" s="100">
        <v>2.2000000000000002</v>
      </c>
      <c r="N79" s="100"/>
      <c r="O79" s="102">
        <f t="shared" si="58"/>
        <v>0</v>
      </c>
      <c r="P79" s="119">
        <v>2.2999999999999998</v>
      </c>
      <c r="Q79" s="100"/>
      <c r="R79" s="102">
        <f t="shared" si="59"/>
        <v>0</v>
      </c>
      <c r="S79" s="100">
        <v>2.1</v>
      </c>
      <c r="T79" s="100"/>
      <c r="U79" s="102">
        <f t="shared" si="60"/>
        <v>0</v>
      </c>
      <c r="V79" s="100">
        <v>2.2000000000000002</v>
      </c>
      <c r="W79" s="100"/>
      <c r="X79" s="102">
        <f t="shared" si="61"/>
        <v>0</v>
      </c>
      <c r="Y79" s="100">
        <v>2.2000000000000002</v>
      </c>
      <c r="Z79" s="100"/>
      <c r="AA79" s="102">
        <f t="shared" si="62"/>
        <v>0</v>
      </c>
      <c r="AB79" s="119">
        <v>2.2999999999999998</v>
      </c>
      <c r="AC79" s="100"/>
      <c r="AD79" s="102">
        <f t="shared" si="63"/>
        <v>0</v>
      </c>
      <c r="AE79" s="100">
        <v>2.2000000000000002</v>
      </c>
      <c r="AF79" s="100"/>
      <c r="AG79" s="102">
        <f t="shared" si="64"/>
        <v>0</v>
      </c>
      <c r="AH79" s="119">
        <v>2.2999999999999998</v>
      </c>
      <c r="AI79" s="100"/>
      <c r="AJ79" s="102">
        <f t="shared" si="65"/>
        <v>0</v>
      </c>
      <c r="AK79" s="100">
        <v>2.2000000000000002</v>
      </c>
      <c r="AL79" s="100"/>
      <c r="AM79" s="102">
        <f t="shared" si="66"/>
        <v>0</v>
      </c>
      <c r="AN79" s="119">
        <v>2.2999999999999998</v>
      </c>
      <c r="AO79" s="100"/>
      <c r="AP79" s="102">
        <f t="shared" si="67"/>
        <v>0</v>
      </c>
      <c r="AQ79" s="100">
        <v>2.2000000000000002</v>
      </c>
      <c r="AR79" s="100"/>
      <c r="AS79" s="102">
        <f t="shared" si="68"/>
        <v>0</v>
      </c>
      <c r="AT79" s="119">
        <v>2.2999999999999998</v>
      </c>
      <c r="AU79" s="100"/>
      <c r="AV79" s="102">
        <f t="shared" si="69"/>
        <v>0</v>
      </c>
    </row>
    <row r="80" spans="1:48" x14ac:dyDescent="0.25">
      <c r="E80" s="1"/>
    </row>
    <row r="81" spans="1:48" ht="16.5" thickBot="1" x14ac:dyDescent="0.3">
      <c r="A81" s="35"/>
      <c r="B81" s="35"/>
      <c r="C81" s="35"/>
      <c r="D81" s="1"/>
      <c r="E81" s="1"/>
      <c r="Y81" s="41"/>
    </row>
    <row r="82" spans="1:48" ht="24" thickBot="1" x14ac:dyDescent="0.3">
      <c r="A82" s="35"/>
      <c r="B82" s="35"/>
      <c r="G82" s="237" t="s">
        <v>279</v>
      </c>
      <c r="H82" s="238"/>
      <c r="I82" s="241"/>
      <c r="J82" s="241"/>
      <c r="K82" s="241"/>
      <c r="L82" s="229"/>
      <c r="M82" s="237" t="s">
        <v>281</v>
      </c>
      <c r="N82" s="238"/>
      <c r="O82" s="241"/>
      <c r="P82" s="241"/>
      <c r="Q82" s="241"/>
      <c r="R82" s="229"/>
      <c r="S82" s="237" t="s">
        <v>280</v>
      </c>
      <c r="T82" s="238"/>
      <c r="U82" s="241"/>
      <c r="V82" s="241"/>
      <c r="W82" s="241"/>
      <c r="X82" s="229"/>
      <c r="Y82" s="240" t="s">
        <v>1</v>
      </c>
      <c r="Z82" s="239"/>
      <c r="AA82" s="239"/>
      <c r="AB82" s="239"/>
      <c r="AC82" s="239"/>
      <c r="AD82" s="247"/>
      <c r="AE82" s="227" t="s">
        <v>347</v>
      </c>
      <c r="AF82" s="228"/>
      <c r="AG82" s="241"/>
      <c r="AH82" s="241"/>
      <c r="AI82" s="241"/>
      <c r="AJ82" s="229"/>
      <c r="AK82" s="227" t="s">
        <v>282</v>
      </c>
      <c r="AL82" s="228"/>
      <c r="AM82" s="241"/>
      <c r="AN82" s="241"/>
      <c r="AO82" s="241"/>
      <c r="AP82" s="229"/>
      <c r="AQ82" s="227" t="s">
        <v>53</v>
      </c>
      <c r="AR82" s="228"/>
      <c r="AS82" s="241"/>
      <c r="AT82" s="241"/>
      <c r="AU82" s="241"/>
      <c r="AV82" s="229"/>
    </row>
    <row r="83" spans="1:48" ht="47.25" x14ac:dyDescent="0.25">
      <c r="A83" s="244" t="s">
        <v>57</v>
      </c>
      <c r="B83" s="245"/>
      <c r="C83" s="245"/>
      <c r="D83" s="245"/>
      <c r="E83" s="245"/>
      <c r="F83" s="143" t="s">
        <v>4</v>
      </c>
      <c r="G83" s="75" t="s">
        <v>51</v>
      </c>
      <c r="H83" s="71" t="s">
        <v>52</v>
      </c>
      <c r="I83" s="12" t="s">
        <v>9</v>
      </c>
      <c r="J83" s="75" t="s">
        <v>51</v>
      </c>
      <c r="K83" s="71" t="s">
        <v>52</v>
      </c>
      <c r="L83" s="12" t="s">
        <v>9</v>
      </c>
      <c r="M83" s="75" t="s">
        <v>51</v>
      </c>
      <c r="N83" s="71" t="s">
        <v>52</v>
      </c>
      <c r="O83" s="12" t="s">
        <v>9</v>
      </c>
      <c r="P83" s="75" t="s">
        <v>51</v>
      </c>
      <c r="Q83" s="71" t="s">
        <v>52</v>
      </c>
      <c r="R83" s="12" t="s">
        <v>9</v>
      </c>
      <c r="S83" s="75" t="s">
        <v>51</v>
      </c>
      <c r="T83" s="71" t="s">
        <v>52</v>
      </c>
      <c r="U83" s="12" t="s">
        <v>9</v>
      </c>
      <c r="V83" s="75" t="s">
        <v>51</v>
      </c>
      <c r="W83" s="71" t="s">
        <v>52</v>
      </c>
      <c r="X83" s="12" t="s">
        <v>9</v>
      </c>
      <c r="Y83" s="75" t="s">
        <v>51</v>
      </c>
      <c r="Z83" s="71" t="s">
        <v>52</v>
      </c>
      <c r="AA83" s="12" t="s">
        <v>9</v>
      </c>
      <c r="AB83" s="75" t="s">
        <v>51</v>
      </c>
      <c r="AC83" s="71" t="s">
        <v>52</v>
      </c>
      <c r="AD83" s="12" t="s">
        <v>9</v>
      </c>
      <c r="AE83" s="75" t="s">
        <v>51</v>
      </c>
      <c r="AF83" s="16" t="s">
        <v>52</v>
      </c>
      <c r="AG83" s="12" t="s">
        <v>9</v>
      </c>
      <c r="AH83" s="75" t="s">
        <v>51</v>
      </c>
      <c r="AI83" s="16" t="s">
        <v>52</v>
      </c>
      <c r="AJ83" s="12" t="s">
        <v>9</v>
      </c>
      <c r="AK83" s="75" t="s">
        <v>51</v>
      </c>
      <c r="AL83" s="16" t="s">
        <v>52</v>
      </c>
      <c r="AM83" s="12" t="s">
        <v>9</v>
      </c>
      <c r="AN83" s="75" t="s">
        <v>51</v>
      </c>
      <c r="AO83" s="16" t="s">
        <v>52</v>
      </c>
      <c r="AP83" s="12" t="s">
        <v>9</v>
      </c>
      <c r="AQ83" s="75" t="s">
        <v>51</v>
      </c>
      <c r="AR83" s="16" t="s">
        <v>52</v>
      </c>
      <c r="AS83" s="12" t="s">
        <v>9</v>
      </c>
      <c r="AT83" s="75" t="s">
        <v>51</v>
      </c>
      <c r="AU83" s="16" t="s">
        <v>52</v>
      </c>
      <c r="AV83" s="12" t="s">
        <v>9</v>
      </c>
    </row>
    <row r="84" spans="1:48" s="17" customFormat="1" x14ac:dyDescent="0.25">
      <c r="A84" s="18" t="s">
        <v>11</v>
      </c>
      <c r="B84" s="18" t="s">
        <v>12</v>
      </c>
      <c r="C84" s="19" t="s">
        <v>13</v>
      </c>
      <c r="D84" s="18" t="s">
        <v>14</v>
      </c>
      <c r="E84" s="19" t="s">
        <v>61</v>
      </c>
      <c r="F84" s="130"/>
      <c r="G84" s="82"/>
      <c r="H84" s="115"/>
      <c r="I84" s="117"/>
      <c r="J84" s="82"/>
      <c r="K84" s="115"/>
      <c r="L84" s="117"/>
      <c r="M84" s="82"/>
      <c r="N84" s="115"/>
      <c r="O84" s="117"/>
      <c r="P84" s="82"/>
      <c r="Q84" s="115"/>
      <c r="R84" s="117"/>
      <c r="S84" s="82"/>
      <c r="T84" s="115"/>
      <c r="U84" s="117"/>
      <c r="V84" s="82"/>
      <c r="W84" s="115"/>
      <c r="X84" s="117"/>
      <c r="Y84" s="57"/>
      <c r="Z84" s="86"/>
      <c r="AA84" s="45"/>
      <c r="AB84" s="82"/>
      <c r="AC84" s="86"/>
      <c r="AD84" s="45"/>
      <c r="AE84" s="80"/>
      <c r="AF84" s="86"/>
      <c r="AG84" s="45"/>
      <c r="AH84" s="82"/>
      <c r="AI84" s="86"/>
      <c r="AJ84" s="45"/>
      <c r="AK84" s="80"/>
      <c r="AL84" s="86"/>
      <c r="AM84" s="45"/>
      <c r="AN84" s="82"/>
      <c r="AO84" s="86"/>
      <c r="AP84" s="45"/>
      <c r="AQ84" s="80"/>
      <c r="AR84" s="86"/>
      <c r="AS84" s="45"/>
      <c r="AT84" s="82"/>
      <c r="AU84" s="86"/>
      <c r="AV84" s="45"/>
    </row>
    <row r="85" spans="1:48" x14ac:dyDescent="0.25">
      <c r="A85" s="25" t="s">
        <v>160</v>
      </c>
      <c r="B85" s="25" t="s">
        <v>161</v>
      </c>
      <c r="C85" s="26" t="s">
        <v>162</v>
      </c>
      <c r="D85" s="25" t="s">
        <v>163</v>
      </c>
      <c r="E85" s="26"/>
      <c r="F85" s="141">
        <v>17</v>
      </c>
      <c r="G85" s="99">
        <v>1.1000000000000001</v>
      </c>
      <c r="H85" s="101">
        <v>59.6</v>
      </c>
      <c r="I85" s="102">
        <f>IF(H85&lt;60,0,21-_xlfn.RANK.EQ(H85,$H$85:$H$99,0))</f>
        <v>0</v>
      </c>
      <c r="J85" s="99">
        <v>1.2</v>
      </c>
      <c r="K85" s="101">
        <v>55.536000000000001</v>
      </c>
      <c r="L85" s="102">
        <f>IF(K85&lt;60,0,21-_xlfn.RANK.EQ(K85,$K$85:$K$99,0))</f>
        <v>0</v>
      </c>
      <c r="M85" s="99">
        <v>1.2</v>
      </c>
      <c r="N85" s="101">
        <v>61.786000000000001</v>
      </c>
      <c r="O85" s="102">
        <f>IF(N85&lt;60,0,21-_xlfn.RANK.EQ(N85,$N$85:$N$101,0))</f>
        <v>17</v>
      </c>
      <c r="P85" s="99">
        <v>1.3</v>
      </c>
      <c r="Q85" s="101">
        <v>62.707999999999998</v>
      </c>
      <c r="R85" s="102">
        <f>IF(Q85&lt;60,0,21-_xlfn.RANK.EQ(Q85,$Q$85:$Q$101,0))</f>
        <v>16</v>
      </c>
      <c r="S85" s="99">
        <v>1.1000000000000001</v>
      </c>
      <c r="T85" s="101"/>
      <c r="U85" s="102">
        <f t="shared" ref="U85:U101" si="71">IF(T85&lt;60,0,21-_xlfn.RANK.EQ(T85,$T$85:$T$99,0))</f>
        <v>0</v>
      </c>
      <c r="V85" s="99">
        <v>1.2</v>
      </c>
      <c r="W85" s="101"/>
      <c r="X85" s="102">
        <f t="shared" ref="X85:X101" si="72">IF(W85&lt;60,0,21-_xlfn.RANK.EQ(W85,$W$85:$W$99,0))</f>
        <v>0</v>
      </c>
      <c r="Y85" s="93">
        <v>1.2</v>
      </c>
      <c r="Z85" s="101"/>
      <c r="AA85" s="102">
        <f>IF(Z85&lt;60,0,21-_xlfn.RANK.EQ(Z85,$Z$85:$Z$99,0))</f>
        <v>0</v>
      </c>
      <c r="AB85" s="99">
        <v>1.3</v>
      </c>
      <c r="AC85" s="101"/>
      <c r="AD85" s="102">
        <f>IF(AC85&lt;60,0,21-_xlfn.RANK.EQ(AC85,$AC$85:$AC$99,0))</f>
        <v>0</v>
      </c>
      <c r="AE85" s="119">
        <v>1.2</v>
      </c>
      <c r="AF85" s="101"/>
      <c r="AG85" s="102">
        <f>IF(AF85&lt;60,0,21-_xlfn.RANK.EQ(AF85,$AF$85:$AF$99,0))</f>
        <v>0</v>
      </c>
      <c r="AH85" s="99">
        <v>1.3</v>
      </c>
      <c r="AI85" s="101"/>
      <c r="AJ85" s="102">
        <f>IF(AI85&lt;60,0,21-_xlfn.RANK.EQ(AI85,$AI$85:$AI$99,0))</f>
        <v>0</v>
      </c>
      <c r="AK85" s="119">
        <v>1.2</v>
      </c>
      <c r="AL85" s="101"/>
      <c r="AM85" s="102">
        <f>IF(AL85&lt;60,0,21-_xlfn.RANK.EQ(AL85,$AL$85:$AL$99,0))</f>
        <v>0</v>
      </c>
      <c r="AN85" s="99">
        <v>1.3</v>
      </c>
      <c r="AO85" s="101"/>
      <c r="AP85" s="102">
        <f>IF(AO85&lt;60,0,21-_xlfn.RANK.EQ(AO85,$AO$85:$AO$99,0))</f>
        <v>0</v>
      </c>
      <c r="AQ85" s="119">
        <v>1.2</v>
      </c>
      <c r="AR85" s="101"/>
      <c r="AS85" s="102">
        <f>IF(AR85&lt;60,0,21-_xlfn.RANK.EQ(AR85,$AR$85:$AR$99,0))</f>
        <v>0</v>
      </c>
      <c r="AT85" s="99">
        <v>1.3</v>
      </c>
      <c r="AU85" s="101"/>
      <c r="AV85" s="102">
        <f>IF(AU85&lt;60,0,21-_xlfn.RANK.EQ(AU85,$AU$85:$AU$99,0))</f>
        <v>0</v>
      </c>
    </row>
    <row r="86" spans="1:48" x14ac:dyDescent="0.25">
      <c r="A86" s="25" t="s">
        <v>172</v>
      </c>
      <c r="B86" s="25" t="s">
        <v>135</v>
      </c>
      <c r="C86" s="26" t="s">
        <v>136</v>
      </c>
      <c r="D86" s="25" t="s">
        <v>173</v>
      </c>
      <c r="E86" s="26"/>
      <c r="F86" s="141">
        <f t="shared" ref="F86:F101" si="73">IF(N(H86)&gt;=N(K86), I86, L86)+IF(N(N86)&gt;=N(Q86), O86, R86)</f>
        <v>19</v>
      </c>
      <c r="G86" s="99">
        <v>1.1000000000000001</v>
      </c>
      <c r="H86" s="101"/>
      <c r="I86" s="102">
        <f t="shared" ref="I86:I101" si="74">IF(H86&lt;60,0,21-_xlfn.RANK.EQ(H86,$H$85:$H$99,0))</f>
        <v>0</v>
      </c>
      <c r="J86" s="99">
        <v>1.2</v>
      </c>
      <c r="K86" s="101">
        <v>69.820999999999998</v>
      </c>
      <c r="L86" s="102">
        <f t="shared" ref="L86:L101" si="75">IF(K86&lt;60,0,21-_xlfn.RANK.EQ(K86,$K$85:$K$99,0))</f>
        <v>19</v>
      </c>
      <c r="M86" s="99">
        <v>1.2</v>
      </c>
      <c r="N86" s="101"/>
      <c r="O86" s="102">
        <f t="shared" ref="O86:O101" si="76">IF(N86&lt;60,0,21-_xlfn.RANK.EQ(N86,$N$85:$N$101,0))</f>
        <v>0</v>
      </c>
      <c r="P86" s="99">
        <v>1.3</v>
      </c>
      <c r="Q86" s="101"/>
      <c r="R86" s="102">
        <f t="shared" ref="R86:R101" si="77">IF(Q86&lt;60,0,21-_xlfn.RANK.EQ(Q86,$Q$85:$Q$101,0))</f>
        <v>0</v>
      </c>
      <c r="S86" s="99">
        <v>1.1000000000000001</v>
      </c>
      <c r="T86" s="101"/>
      <c r="U86" s="102">
        <f t="shared" si="71"/>
        <v>0</v>
      </c>
      <c r="V86" s="99">
        <v>1.2</v>
      </c>
      <c r="W86" s="101"/>
      <c r="X86" s="102">
        <f t="shared" si="72"/>
        <v>0</v>
      </c>
      <c r="Y86" s="93">
        <v>1.2</v>
      </c>
      <c r="Z86" s="101"/>
      <c r="AA86" s="102">
        <f t="shared" ref="AA86:AA101" si="78">IF(Z86&lt;60,0,21-_xlfn.RANK.EQ(Z86,$Z$85:$Z$99,0))</f>
        <v>0</v>
      </c>
      <c r="AB86" s="99">
        <v>1.3</v>
      </c>
      <c r="AC86" s="101"/>
      <c r="AD86" s="102">
        <f t="shared" ref="AD86:AD101" si="79">IF(AC86&lt;60,0,21-_xlfn.RANK.EQ(AC86,$AC$85:$AC$99,0))</f>
        <v>0</v>
      </c>
      <c r="AE86" s="119">
        <v>1.2</v>
      </c>
      <c r="AF86" s="101"/>
      <c r="AG86" s="102">
        <f t="shared" ref="AG86:AG101" si="80">IF(AF86&lt;60,0,21-_xlfn.RANK.EQ(AF86,$AF$85:$AF$99,0))</f>
        <v>0</v>
      </c>
      <c r="AH86" s="99">
        <v>1.3</v>
      </c>
      <c r="AI86" s="101"/>
      <c r="AJ86" s="102">
        <f t="shared" ref="AJ86:AJ101" si="81">IF(AI86&lt;60,0,21-_xlfn.RANK.EQ(AI86,$AI$85:$AI$99,0))</f>
        <v>0</v>
      </c>
      <c r="AK86" s="119">
        <v>1.2</v>
      </c>
      <c r="AL86" s="101"/>
      <c r="AM86" s="102">
        <f t="shared" ref="AM86:AM101" si="82">IF(AL86&lt;60,0,21-_xlfn.RANK.EQ(AL86,$AL$85:$AL$99,0))</f>
        <v>0</v>
      </c>
      <c r="AN86" s="99">
        <v>1.3</v>
      </c>
      <c r="AO86" s="101"/>
      <c r="AP86" s="102">
        <f t="shared" ref="AP86:AP101" si="83">IF(AO86&lt;60,0,21-_xlfn.RANK.EQ(AO86,$AO$85:$AO$99,0))</f>
        <v>0</v>
      </c>
      <c r="AQ86" s="119">
        <v>1.2</v>
      </c>
      <c r="AR86" s="101"/>
      <c r="AS86" s="102">
        <f t="shared" ref="AS86:AS101" si="84">IF(AR86&lt;60,0,21-_xlfn.RANK.EQ(AR86,$AR$85:$AR$99,0))</f>
        <v>0</v>
      </c>
      <c r="AT86" s="99">
        <v>1.3</v>
      </c>
      <c r="AU86" s="101"/>
      <c r="AV86" s="102">
        <f t="shared" ref="AV86:AV101" si="85">IF(AU86&lt;60,0,21-_xlfn.RANK.EQ(AU86,$AU$85:$AU$99,0))</f>
        <v>0</v>
      </c>
    </row>
    <row r="87" spans="1:48" x14ac:dyDescent="0.25">
      <c r="A87" s="25" t="s">
        <v>178</v>
      </c>
      <c r="B87" s="25" t="s">
        <v>179</v>
      </c>
      <c r="C87" s="26" t="s">
        <v>180</v>
      </c>
      <c r="D87" s="25" t="s">
        <v>181</v>
      </c>
      <c r="E87" s="26"/>
      <c r="F87" s="141">
        <f t="shared" si="73"/>
        <v>0</v>
      </c>
      <c r="G87" s="99">
        <v>1.1000000000000001</v>
      </c>
      <c r="H87" s="101"/>
      <c r="I87" s="102">
        <f t="shared" si="74"/>
        <v>0</v>
      </c>
      <c r="J87" s="99">
        <v>1.2</v>
      </c>
      <c r="K87" s="101"/>
      <c r="L87" s="102">
        <f t="shared" si="75"/>
        <v>0</v>
      </c>
      <c r="M87" s="99">
        <v>1.2</v>
      </c>
      <c r="N87" s="101"/>
      <c r="O87" s="102">
        <f t="shared" si="76"/>
        <v>0</v>
      </c>
      <c r="P87" s="99">
        <v>1.3</v>
      </c>
      <c r="Q87" s="101"/>
      <c r="R87" s="102">
        <f t="shared" si="77"/>
        <v>0</v>
      </c>
      <c r="S87" s="99">
        <v>1.1000000000000001</v>
      </c>
      <c r="T87" s="101"/>
      <c r="U87" s="102">
        <f t="shared" si="71"/>
        <v>0</v>
      </c>
      <c r="V87" s="99">
        <v>1.2</v>
      </c>
      <c r="W87" s="101"/>
      <c r="X87" s="102">
        <f t="shared" si="72"/>
        <v>0</v>
      </c>
      <c r="Y87" s="93">
        <v>1.2</v>
      </c>
      <c r="Z87" s="101"/>
      <c r="AA87" s="102">
        <f t="shared" si="78"/>
        <v>0</v>
      </c>
      <c r="AB87" s="99">
        <v>1.3</v>
      </c>
      <c r="AC87" s="101"/>
      <c r="AD87" s="102">
        <f t="shared" si="79"/>
        <v>0</v>
      </c>
      <c r="AE87" s="119">
        <v>1.2</v>
      </c>
      <c r="AF87" s="101"/>
      <c r="AG87" s="102">
        <f t="shared" si="80"/>
        <v>0</v>
      </c>
      <c r="AH87" s="99">
        <v>1.3</v>
      </c>
      <c r="AI87" s="101"/>
      <c r="AJ87" s="102">
        <f t="shared" si="81"/>
        <v>0</v>
      </c>
      <c r="AK87" s="119">
        <v>1.2</v>
      </c>
      <c r="AL87" s="101"/>
      <c r="AM87" s="102">
        <f t="shared" si="82"/>
        <v>0</v>
      </c>
      <c r="AN87" s="99">
        <v>1.3</v>
      </c>
      <c r="AO87" s="101"/>
      <c r="AP87" s="102">
        <f t="shared" si="83"/>
        <v>0</v>
      </c>
      <c r="AQ87" s="119">
        <v>1.2</v>
      </c>
      <c r="AR87" s="101"/>
      <c r="AS87" s="102">
        <f t="shared" si="84"/>
        <v>0</v>
      </c>
      <c r="AT87" s="99">
        <v>1.3</v>
      </c>
      <c r="AU87" s="101"/>
      <c r="AV87" s="102">
        <f t="shared" si="85"/>
        <v>0</v>
      </c>
    </row>
    <row r="88" spans="1:48" x14ac:dyDescent="0.25">
      <c r="A88" s="25" t="s">
        <v>205</v>
      </c>
      <c r="B88" s="25" t="s">
        <v>206</v>
      </c>
      <c r="C88" s="26" t="s">
        <v>207</v>
      </c>
      <c r="D88" s="25" t="s">
        <v>208</v>
      </c>
      <c r="E88" s="26"/>
      <c r="F88" s="141">
        <f t="shared" si="73"/>
        <v>17</v>
      </c>
      <c r="G88" s="99">
        <v>1.1000000000000001</v>
      </c>
      <c r="H88" s="101">
        <v>56.2</v>
      </c>
      <c r="I88" s="102">
        <f t="shared" si="74"/>
        <v>0</v>
      </c>
      <c r="J88" s="99">
        <v>1.2</v>
      </c>
      <c r="K88" s="101">
        <v>63.393000000000001</v>
      </c>
      <c r="L88" s="102">
        <f t="shared" si="75"/>
        <v>17</v>
      </c>
      <c r="M88" s="99">
        <v>1.2</v>
      </c>
      <c r="N88" s="101">
        <v>56.606999999999999</v>
      </c>
      <c r="O88" s="102">
        <f t="shared" si="76"/>
        <v>0</v>
      </c>
      <c r="P88" s="99">
        <v>1.3</v>
      </c>
      <c r="Q88" s="101"/>
      <c r="R88" s="102">
        <f t="shared" si="77"/>
        <v>0</v>
      </c>
      <c r="S88" s="99">
        <v>1.1000000000000001</v>
      </c>
      <c r="T88" s="101"/>
      <c r="U88" s="102">
        <f t="shared" si="71"/>
        <v>0</v>
      </c>
      <c r="V88" s="99">
        <v>1.2</v>
      </c>
      <c r="W88" s="101"/>
      <c r="X88" s="102">
        <f t="shared" si="72"/>
        <v>0</v>
      </c>
      <c r="Y88" s="93">
        <v>1.2</v>
      </c>
      <c r="Z88" s="101"/>
      <c r="AA88" s="102">
        <f t="shared" si="78"/>
        <v>0</v>
      </c>
      <c r="AB88" s="99">
        <v>1.3</v>
      </c>
      <c r="AC88" s="132"/>
      <c r="AD88" s="102">
        <f t="shared" si="79"/>
        <v>0</v>
      </c>
      <c r="AE88" s="119">
        <v>1.2</v>
      </c>
      <c r="AF88" s="101"/>
      <c r="AG88" s="102">
        <f t="shared" si="80"/>
        <v>0</v>
      </c>
      <c r="AH88" s="99">
        <v>2.2999999999999998</v>
      </c>
      <c r="AI88" s="101"/>
      <c r="AJ88" s="102">
        <f t="shared" si="81"/>
        <v>0</v>
      </c>
      <c r="AK88" s="119">
        <v>1.2</v>
      </c>
      <c r="AL88" s="101"/>
      <c r="AM88" s="102">
        <f t="shared" si="82"/>
        <v>0</v>
      </c>
      <c r="AN88" s="99">
        <v>2.2999999999999998</v>
      </c>
      <c r="AO88" s="101"/>
      <c r="AP88" s="102">
        <f t="shared" si="83"/>
        <v>0</v>
      </c>
      <c r="AQ88" s="119">
        <v>1.2</v>
      </c>
      <c r="AR88" s="101"/>
      <c r="AS88" s="102">
        <f t="shared" si="84"/>
        <v>0</v>
      </c>
      <c r="AT88" s="99">
        <v>2.2999999999999998</v>
      </c>
      <c r="AU88" s="101"/>
      <c r="AV88" s="102">
        <f t="shared" si="85"/>
        <v>0</v>
      </c>
    </row>
    <row r="89" spans="1:48" x14ac:dyDescent="0.25">
      <c r="A89" s="25" t="s">
        <v>205</v>
      </c>
      <c r="B89" s="25" t="s">
        <v>206</v>
      </c>
      <c r="C89" s="25" t="s">
        <v>207</v>
      </c>
      <c r="D89" s="25" t="s">
        <v>254</v>
      </c>
      <c r="E89" s="26"/>
      <c r="F89" s="141">
        <f t="shared" si="73"/>
        <v>0</v>
      </c>
      <c r="G89" s="99">
        <v>1.1000000000000001</v>
      </c>
      <c r="H89" s="101"/>
      <c r="I89" s="102">
        <f t="shared" si="74"/>
        <v>0</v>
      </c>
      <c r="J89" s="99">
        <v>1.2</v>
      </c>
      <c r="K89" s="101"/>
      <c r="L89" s="102">
        <f t="shared" si="75"/>
        <v>0</v>
      </c>
      <c r="M89" s="99">
        <v>1.2</v>
      </c>
      <c r="N89" s="101"/>
      <c r="O89" s="102">
        <f t="shared" si="76"/>
        <v>0</v>
      </c>
      <c r="P89" s="99">
        <v>1.3</v>
      </c>
      <c r="Q89" s="101">
        <v>58.957999999999998</v>
      </c>
      <c r="R89" s="102">
        <f t="shared" si="77"/>
        <v>0</v>
      </c>
      <c r="S89" s="99">
        <v>1.1000000000000001</v>
      </c>
      <c r="T89" s="101"/>
      <c r="U89" s="102">
        <f t="shared" si="71"/>
        <v>0</v>
      </c>
      <c r="V89" s="99">
        <v>1.2</v>
      </c>
      <c r="W89" s="101"/>
      <c r="X89" s="102">
        <f t="shared" si="72"/>
        <v>0</v>
      </c>
      <c r="Y89" s="93">
        <v>1.2</v>
      </c>
      <c r="Z89" s="101"/>
      <c r="AA89" s="102">
        <f t="shared" si="78"/>
        <v>0</v>
      </c>
      <c r="AB89" s="99">
        <v>1.3</v>
      </c>
      <c r="AC89" s="101"/>
      <c r="AD89" s="102">
        <f t="shared" si="79"/>
        <v>0</v>
      </c>
      <c r="AE89" s="119">
        <v>1.2</v>
      </c>
      <c r="AF89" s="101"/>
      <c r="AG89" s="102">
        <f t="shared" si="80"/>
        <v>0</v>
      </c>
      <c r="AH89" s="99">
        <v>2.2999999999999998</v>
      </c>
      <c r="AI89" s="101"/>
      <c r="AJ89" s="102">
        <f t="shared" si="81"/>
        <v>0</v>
      </c>
      <c r="AK89" s="119">
        <v>1.2</v>
      </c>
      <c r="AL89" s="101"/>
      <c r="AM89" s="102">
        <f t="shared" si="82"/>
        <v>0</v>
      </c>
      <c r="AN89" s="99">
        <v>2.2999999999999998</v>
      </c>
      <c r="AO89" s="101"/>
      <c r="AP89" s="102">
        <f t="shared" si="83"/>
        <v>0</v>
      </c>
      <c r="AQ89" s="119">
        <v>1.2</v>
      </c>
      <c r="AR89" s="101"/>
      <c r="AS89" s="102">
        <f t="shared" si="84"/>
        <v>0</v>
      </c>
      <c r="AT89" s="99">
        <v>2.2999999999999998</v>
      </c>
      <c r="AU89" s="101"/>
      <c r="AV89" s="102">
        <f t="shared" si="85"/>
        <v>0</v>
      </c>
    </row>
    <row r="90" spans="1:48" x14ac:dyDescent="0.25">
      <c r="A90" s="25" t="s">
        <v>269</v>
      </c>
      <c r="B90" s="25" t="s">
        <v>115</v>
      </c>
      <c r="C90" s="25" t="s">
        <v>270</v>
      </c>
      <c r="D90" s="25" t="s">
        <v>271</v>
      </c>
      <c r="E90" s="26"/>
      <c r="F90" s="141">
        <f t="shared" si="73"/>
        <v>0</v>
      </c>
      <c r="G90" s="99">
        <v>1.1000000000000001</v>
      </c>
      <c r="H90" s="101"/>
      <c r="I90" s="102">
        <f t="shared" si="74"/>
        <v>0</v>
      </c>
      <c r="J90" s="99">
        <v>1.2</v>
      </c>
      <c r="K90" s="101"/>
      <c r="L90" s="102">
        <f t="shared" si="75"/>
        <v>0</v>
      </c>
      <c r="M90" s="99">
        <v>1.2</v>
      </c>
      <c r="N90" s="101"/>
      <c r="O90" s="102">
        <f t="shared" si="76"/>
        <v>0</v>
      </c>
      <c r="P90" s="99">
        <v>1.3</v>
      </c>
      <c r="Q90" s="101"/>
      <c r="R90" s="102">
        <f t="shared" si="77"/>
        <v>0</v>
      </c>
      <c r="S90" s="99">
        <v>1.1000000000000001</v>
      </c>
      <c r="T90" s="101"/>
      <c r="U90" s="102">
        <f t="shared" si="71"/>
        <v>0</v>
      </c>
      <c r="V90" s="99">
        <v>1.2</v>
      </c>
      <c r="W90" s="101"/>
      <c r="X90" s="102">
        <f t="shared" si="72"/>
        <v>0</v>
      </c>
      <c r="Y90" s="93">
        <v>1.2</v>
      </c>
      <c r="Z90" s="101"/>
      <c r="AA90" s="102">
        <f t="shared" si="78"/>
        <v>0</v>
      </c>
      <c r="AB90" s="99">
        <v>1.3</v>
      </c>
      <c r="AC90" s="101"/>
      <c r="AD90" s="102">
        <f t="shared" si="79"/>
        <v>0</v>
      </c>
      <c r="AE90" s="119">
        <v>1.2</v>
      </c>
      <c r="AF90" s="101"/>
      <c r="AG90" s="102">
        <f t="shared" si="80"/>
        <v>0</v>
      </c>
      <c r="AH90" s="99">
        <v>2.2999999999999998</v>
      </c>
      <c r="AI90" s="101"/>
      <c r="AJ90" s="102">
        <f t="shared" si="81"/>
        <v>0</v>
      </c>
      <c r="AK90" s="119">
        <v>1.2</v>
      </c>
      <c r="AL90" s="101"/>
      <c r="AM90" s="102">
        <f t="shared" si="82"/>
        <v>0</v>
      </c>
      <c r="AN90" s="99">
        <v>2.2999999999999998</v>
      </c>
      <c r="AO90" s="101"/>
      <c r="AP90" s="102">
        <f t="shared" si="83"/>
        <v>0</v>
      </c>
      <c r="AQ90" s="119">
        <v>1.2</v>
      </c>
      <c r="AR90" s="101"/>
      <c r="AS90" s="102">
        <f t="shared" si="84"/>
        <v>0</v>
      </c>
      <c r="AT90" s="99">
        <v>2.2999999999999998</v>
      </c>
      <c r="AU90" s="101"/>
      <c r="AV90" s="102">
        <f t="shared" si="85"/>
        <v>0</v>
      </c>
    </row>
    <row r="91" spans="1:48" x14ac:dyDescent="0.25">
      <c r="A91" s="25" t="s">
        <v>306</v>
      </c>
      <c r="B91" s="25" t="s">
        <v>307</v>
      </c>
      <c r="C91" s="25" t="s">
        <v>308</v>
      </c>
      <c r="D91" s="25" t="s">
        <v>309</v>
      </c>
      <c r="E91" s="26"/>
      <c r="F91" s="141">
        <f t="shared" si="73"/>
        <v>40</v>
      </c>
      <c r="G91" s="99">
        <v>1.1000000000000001</v>
      </c>
      <c r="H91" s="101">
        <v>69.8</v>
      </c>
      <c r="I91" s="102">
        <f t="shared" si="74"/>
        <v>20</v>
      </c>
      <c r="J91" s="99">
        <v>1.2</v>
      </c>
      <c r="K91" s="101">
        <v>71.429000000000002</v>
      </c>
      <c r="L91" s="102">
        <f t="shared" si="75"/>
        <v>20</v>
      </c>
      <c r="M91" s="99">
        <v>1.2</v>
      </c>
      <c r="N91" s="101"/>
      <c r="O91" s="102">
        <f t="shared" si="76"/>
        <v>0</v>
      </c>
      <c r="P91" s="99">
        <v>1.3</v>
      </c>
      <c r="Q91" s="101">
        <v>69.063000000000002</v>
      </c>
      <c r="R91" s="102">
        <f t="shared" si="77"/>
        <v>20</v>
      </c>
      <c r="S91" s="99">
        <v>1.1000000000000001</v>
      </c>
      <c r="T91" s="101"/>
      <c r="U91" s="102">
        <f t="shared" si="71"/>
        <v>0</v>
      </c>
      <c r="V91" s="99">
        <v>1.2</v>
      </c>
      <c r="W91" s="101"/>
      <c r="X91" s="102">
        <f t="shared" si="72"/>
        <v>0</v>
      </c>
      <c r="Y91" s="93">
        <v>1.2</v>
      </c>
      <c r="Z91" s="101"/>
      <c r="AA91" s="102">
        <f t="shared" si="78"/>
        <v>0</v>
      </c>
      <c r="AB91" s="99">
        <v>1.3</v>
      </c>
      <c r="AC91" s="101"/>
      <c r="AD91" s="102">
        <f t="shared" si="79"/>
        <v>0</v>
      </c>
      <c r="AE91" s="119">
        <v>1.2</v>
      </c>
      <c r="AF91" s="101"/>
      <c r="AG91" s="102">
        <f t="shared" si="80"/>
        <v>0</v>
      </c>
      <c r="AH91" s="99">
        <v>2.2999999999999998</v>
      </c>
      <c r="AI91" s="101"/>
      <c r="AJ91" s="102">
        <f t="shared" si="81"/>
        <v>0</v>
      </c>
      <c r="AK91" s="119">
        <v>1.2</v>
      </c>
      <c r="AL91" s="101"/>
      <c r="AM91" s="102">
        <f t="shared" si="82"/>
        <v>0</v>
      </c>
      <c r="AN91" s="99">
        <v>2.2999999999999998</v>
      </c>
      <c r="AO91" s="101"/>
      <c r="AP91" s="102">
        <f t="shared" si="83"/>
        <v>0</v>
      </c>
      <c r="AQ91" s="119">
        <v>1.2</v>
      </c>
      <c r="AR91" s="101"/>
      <c r="AS91" s="102">
        <f t="shared" si="84"/>
        <v>0</v>
      </c>
      <c r="AT91" s="99">
        <v>2.2999999999999998</v>
      </c>
      <c r="AU91" s="101"/>
      <c r="AV91" s="102">
        <f t="shared" si="85"/>
        <v>0</v>
      </c>
    </row>
    <row r="92" spans="1:48" x14ac:dyDescent="0.25">
      <c r="A92" s="25" t="s">
        <v>334</v>
      </c>
      <c r="B92" s="25" t="s">
        <v>335</v>
      </c>
      <c r="C92" s="25" t="s">
        <v>336</v>
      </c>
      <c r="D92" s="25" t="s">
        <v>337</v>
      </c>
      <c r="E92" s="26"/>
      <c r="F92" s="141">
        <v>18</v>
      </c>
      <c r="G92" s="99">
        <v>1.1000000000000001</v>
      </c>
      <c r="H92" s="101"/>
      <c r="I92" s="102">
        <f t="shared" si="74"/>
        <v>0</v>
      </c>
      <c r="J92" s="99">
        <v>1.2</v>
      </c>
      <c r="K92" s="101">
        <v>61.786000000000001</v>
      </c>
      <c r="L92" s="102">
        <f t="shared" si="75"/>
        <v>16</v>
      </c>
      <c r="M92" s="99">
        <v>1.2</v>
      </c>
      <c r="N92" s="101">
        <v>65</v>
      </c>
      <c r="O92" s="102">
        <f t="shared" si="76"/>
        <v>18</v>
      </c>
      <c r="P92" s="99">
        <v>1.3</v>
      </c>
      <c r="Q92" s="101"/>
      <c r="R92" s="102">
        <f t="shared" si="77"/>
        <v>0</v>
      </c>
      <c r="S92" s="99">
        <v>1.1000000000000001</v>
      </c>
      <c r="T92" s="101"/>
      <c r="U92" s="102">
        <f t="shared" si="71"/>
        <v>0</v>
      </c>
      <c r="V92" s="99">
        <v>1.2</v>
      </c>
      <c r="W92" s="101"/>
      <c r="X92" s="102">
        <f t="shared" si="72"/>
        <v>0</v>
      </c>
      <c r="Y92" s="93">
        <v>1.2</v>
      </c>
      <c r="Z92" s="101"/>
      <c r="AA92" s="102">
        <f t="shared" si="78"/>
        <v>0</v>
      </c>
      <c r="AB92" s="99">
        <v>1.3</v>
      </c>
      <c r="AC92" s="101"/>
      <c r="AD92" s="102">
        <f t="shared" si="79"/>
        <v>0</v>
      </c>
      <c r="AE92" s="119">
        <v>1.2</v>
      </c>
      <c r="AF92" s="101"/>
      <c r="AG92" s="102">
        <f t="shared" si="80"/>
        <v>0</v>
      </c>
      <c r="AH92" s="99">
        <v>2.2999999999999998</v>
      </c>
      <c r="AI92" s="101"/>
      <c r="AJ92" s="102">
        <f t="shared" si="81"/>
        <v>0</v>
      </c>
      <c r="AK92" s="119">
        <v>1.2</v>
      </c>
      <c r="AL92" s="101"/>
      <c r="AM92" s="102">
        <f t="shared" si="82"/>
        <v>0</v>
      </c>
      <c r="AN92" s="99">
        <v>2.2999999999999998</v>
      </c>
      <c r="AO92" s="101"/>
      <c r="AP92" s="102">
        <f t="shared" si="83"/>
        <v>0</v>
      </c>
      <c r="AQ92" s="119">
        <v>1.2</v>
      </c>
      <c r="AR92" s="101"/>
      <c r="AS92" s="102">
        <f t="shared" si="84"/>
        <v>0</v>
      </c>
      <c r="AT92" s="99">
        <v>2.2999999999999998</v>
      </c>
      <c r="AU92" s="101"/>
      <c r="AV92" s="102">
        <f t="shared" si="85"/>
        <v>0</v>
      </c>
    </row>
    <row r="93" spans="1:48" x14ac:dyDescent="0.25">
      <c r="A93" s="25" t="s">
        <v>215</v>
      </c>
      <c r="B93" s="25" t="s">
        <v>216</v>
      </c>
      <c r="C93" s="25" t="s">
        <v>346</v>
      </c>
      <c r="D93" s="1" t="s">
        <v>416</v>
      </c>
      <c r="E93" s="26"/>
      <c r="F93" s="141">
        <f t="shared" si="73"/>
        <v>20</v>
      </c>
      <c r="G93" s="99">
        <v>1.1000000000000001</v>
      </c>
      <c r="H93" s="101"/>
      <c r="I93" s="102">
        <f t="shared" si="74"/>
        <v>0</v>
      </c>
      <c r="J93" s="99">
        <v>1.2</v>
      </c>
      <c r="K93" s="101"/>
      <c r="L93" s="102">
        <f t="shared" si="75"/>
        <v>0</v>
      </c>
      <c r="M93" s="99">
        <v>1.2</v>
      </c>
      <c r="N93" s="101">
        <v>69.463999999999999</v>
      </c>
      <c r="O93" s="102">
        <f t="shared" si="76"/>
        <v>20</v>
      </c>
      <c r="P93" s="99">
        <v>1.3</v>
      </c>
      <c r="Q93" s="101">
        <v>66.667000000000002</v>
      </c>
      <c r="R93" s="102">
        <f t="shared" si="77"/>
        <v>19</v>
      </c>
      <c r="S93" s="99">
        <v>1.1000000000000001</v>
      </c>
      <c r="T93" s="101"/>
      <c r="U93" s="102">
        <f t="shared" si="71"/>
        <v>0</v>
      </c>
      <c r="V93" s="99">
        <v>1.2</v>
      </c>
      <c r="W93" s="101"/>
      <c r="X93" s="102">
        <f t="shared" si="72"/>
        <v>0</v>
      </c>
      <c r="Y93" s="93">
        <v>1.2</v>
      </c>
      <c r="Z93" s="101"/>
      <c r="AA93" s="102">
        <f t="shared" si="78"/>
        <v>0</v>
      </c>
      <c r="AB93" s="99">
        <v>1.3</v>
      </c>
      <c r="AC93" s="101"/>
      <c r="AD93" s="102">
        <f t="shared" si="79"/>
        <v>0</v>
      </c>
      <c r="AE93" s="119">
        <v>1.2</v>
      </c>
      <c r="AF93" s="101"/>
      <c r="AG93" s="102">
        <f t="shared" si="80"/>
        <v>0</v>
      </c>
      <c r="AH93" s="99">
        <v>2.2999999999999998</v>
      </c>
      <c r="AI93" s="101"/>
      <c r="AJ93" s="102">
        <f t="shared" si="81"/>
        <v>0</v>
      </c>
      <c r="AK93" s="119">
        <v>1.2</v>
      </c>
      <c r="AL93" s="101"/>
      <c r="AM93" s="102">
        <f t="shared" si="82"/>
        <v>0</v>
      </c>
      <c r="AN93" s="99">
        <v>2.2999999999999998</v>
      </c>
      <c r="AO93" s="101"/>
      <c r="AP93" s="102">
        <f t="shared" si="83"/>
        <v>0</v>
      </c>
      <c r="AQ93" s="119">
        <v>1.2</v>
      </c>
      <c r="AR93" s="101"/>
      <c r="AS93" s="102">
        <f t="shared" si="84"/>
        <v>0</v>
      </c>
      <c r="AT93" s="99">
        <v>2.2999999999999998</v>
      </c>
      <c r="AU93" s="101"/>
      <c r="AV93" s="102">
        <f t="shared" si="85"/>
        <v>0</v>
      </c>
    </row>
    <row r="94" spans="1:48" x14ac:dyDescent="0.25">
      <c r="A94" s="25" t="s">
        <v>238</v>
      </c>
      <c r="B94" s="25" t="s">
        <v>353</v>
      </c>
      <c r="C94" s="26" t="s">
        <v>220</v>
      </c>
      <c r="D94" s="25" t="s">
        <v>354</v>
      </c>
      <c r="E94" s="26"/>
      <c r="F94" s="141">
        <f t="shared" si="73"/>
        <v>35</v>
      </c>
      <c r="G94" s="99">
        <v>1.1000000000000001</v>
      </c>
      <c r="H94" s="101"/>
      <c r="I94" s="102">
        <f t="shared" si="74"/>
        <v>0</v>
      </c>
      <c r="J94" s="99">
        <v>1.2</v>
      </c>
      <c r="K94" s="101">
        <v>68.75</v>
      </c>
      <c r="L94" s="102">
        <f t="shared" si="75"/>
        <v>18</v>
      </c>
      <c r="M94" s="99">
        <v>1.2</v>
      </c>
      <c r="N94" s="101"/>
      <c r="O94" s="102">
        <f t="shared" si="76"/>
        <v>0</v>
      </c>
      <c r="P94" s="99">
        <v>1.3</v>
      </c>
      <c r="Q94" s="101">
        <v>64.792000000000002</v>
      </c>
      <c r="R94" s="102">
        <f t="shared" si="77"/>
        <v>17</v>
      </c>
      <c r="S94" s="99">
        <v>1.1000000000000001</v>
      </c>
      <c r="T94" s="101"/>
      <c r="U94" s="102">
        <f t="shared" si="71"/>
        <v>0</v>
      </c>
      <c r="V94" s="99">
        <v>1.2</v>
      </c>
      <c r="W94" s="101"/>
      <c r="X94" s="102">
        <f t="shared" si="72"/>
        <v>0</v>
      </c>
      <c r="Y94" s="93">
        <v>1.2</v>
      </c>
      <c r="Z94" s="101"/>
      <c r="AA94" s="102">
        <f t="shared" si="78"/>
        <v>0</v>
      </c>
      <c r="AB94" s="99">
        <v>1.3</v>
      </c>
      <c r="AC94" s="101"/>
      <c r="AD94" s="102">
        <f t="shared" si="79"/>
        <v>0</v>
      </c>
      <c r="AE94" s="119">
        <v>1.2</v>
      </c>
      <c r="AF94" s="101"/>
      <c r="AG94" s="102">
        <f t="shared" si="80"/>
        <v>0</v>
      </c>
      <c r="AH94" s="99">
        <v>2.2999999999999998</v>
      </c>
      <c r="AI94" s="101"/>
      <c r="AJ94" s="102">
        <f t="shared" si="81"/>
        <v>0</v>
      </c>
      <c r="AK94" s="119">
        <v>1.2</v>
      </c>
      <c r="AL94" s="101"/>
      <c r="AM94" s="102">
        <f t="shared" si="82"/>
        <v>0</v>
      </c>
      <c r="AN94" s="99">
        <v>2.2999999999999998</v>
      </c>
      <c r="AO94" s="101"/>
      <c r="AP94" s="102">
        <f t="shared" si="83"/>
        <v>0</v>
      </c>
      <c r="AQ94" s="119">
        <v>1.2</v>
      </c>
      <c r="AR94" s="101"/>
      <c r="AS94" s="102">
        <f t="shared" si="84"/>
        <v>0</v>
      </c>
      <c r="AT94" s="99">
        <v>2.2999999999999998</v>
      </c>
      <c r="AU94" s="101"/>
      <c r="AV94" s="102">
        <f t="shared" si="85"/>
        <v>0</v>
      </c>
    </row>
    <row r="95" spans="1:48" x14ac:dyDescent="0.25">
      <c r="A95" s="26" t="s">
        <v>383</v>
      </c>
      <c r="B95" s="25" t="s">
        <v>384</v>
      </c>
      <c r="C95" s="25" t="s">
        <v>385</v>
      </c>
      <c r="D95" s="25" t="s">
        <v>387</v>
      </c>
      <c r="E95" s="26"/>
      <c r="F95" s="141">
        <f t="shared" si="73"/>
        <v>19</v>
      </c>
      <c r="G95" s="99">
        <v>1.1000000000000001</v>
      </c>
      <c r="H95" s="101"/>
      <c r="I95" s="102">
        <f t="shared" si="74"/>
        <v>0</v>
      </c>
      <c r="J95" s="99">
        <v>1.2</v>
      </c>
      <c r="K95" s="101"/>
      <c r="L95" s="102">
        <f t="shared" si="75"/>
        <v>0</v>
      </c>
      <c r="M95" s="99">
        <v>1.2</v>
      </c>
      <c r="N95" s="101">
        <v>65.536000000000001</v>
      </c>
      <c r="O95" s="102">
        <f t="shared" si="76"/>
        <v>19</v>
      </c>
      <c r="P95" s="99">
        <v>1.3</v>
      </c>
      <c r="Q95" s="101"/>
      <c r="R95" s="102">
        <f t="shared" si="77"/>
        <v>0</v>
      </c>
      <c r="S95" s="99">
        <v>1.1000000000000001</v>
      </c>
      <c r="T95" s="101"/>
      <c r="U95" s="102">
        <f t="shared" si="71"/>
        <v>0</v>
      </c>
      <c r="V95" s="99">
        <v>1.2</v>
      </c>
      <c r="W95" s="101"/>
      <c r="X95" s="102">
        <f t="shared" si="72"/>
        <v>0</v>
      </c>
      <c r="Y95" s="93">
        <v>1.2</v>
      </c>
      <c r="Z95" s="101"/>
      <c r="AA95" s="102">
        <f t="shared" si="78"/>
        <v>0</v>
      </c>
      <c r="AB95" s="99">
        <v>1.3</v>
      </c>
      <c r="AC95" s="101"/>
      <c r="AD95" s="102">
        <f t="shared" si="79"/>
        <v>0</v>
      </c>
      <c r="AE95" s="119">
        <v>1.2</v>
      </c>
      <c r="AF95" s="101"/>
      <c r="AG95" s="102">
        <f t="shared" si="80"/>
        <v>0</v>
      </c>
      <c r="AH95" s="99">
        <v>2.2999999999999998</v>
      </c>
      <c r="AI95" s="101"/>
      <c r="AJ95" s="102">
        <f t="shared" si="81"/>
        <v>0</v>
      </c>
      <c r="AK95" s="119">
        <v>1.2</v>
      </c>
      <c r="AL95" s="101"/>
      <c r="AM95" s="102">
        <f t="shared" si="82"/>
        <v>0</v>
      </c>
      <c r="AN95" s="99">
        <v>2.2999999999999998</v>
      </c>
      <c r="AO95" s="101"/>
      <c r="AP95" s="102">
        <f t="shared" si="83"/>
        <v>0</v>
      </c>
      <c r="AQ95" s="119">
        <v>1.2</v>
      </c>
      <c r="AR95" s="101"/>
      <c r="AS95" s="102">
        <f t="shared" si="84"/>
        <v>0</v>
      </c>
      <c r="AT95" s="99">
        <v>2.2999999999999998</v>
      </c>
      <c r="AU95" s="101"/>
      <c r="AV95" s="102">
        <f t="shared" si="85"/>
        <v>0</v>
      </c>
    </row>
    <row r="96" spans="1:48" x14ac:dyDescent="0.25">
      <c r="A96" s="25" t="s">
        <v>356</v>
      </c>
      <c r="B96" s="25" t="s">
        <v>357</v>
      </c>
      <c r="C96" s="26" t="s">
        <v>388</v>
      </c>
      <c r="D96" s="25" t="s">
        <v>358</v>
      </c>
      <c r="E96" s="26"/>
      <c r="F96" s="141">
        <f t="shared" si="73"/>
        <v>0</v>
      </c>
      <c r="G96" s="99">
        <v>1.1000000000000001</v>
      </c>
      <c r="H96" s="101"/>
      <c r="I96" s="102">
        <f t="shared" si="74"/>
        <v>0</v>
      </c>
      <c r="J96" s="99">
        <v>1.2</v>
      </c>
      <c r="K96" s="101"/>
      <c r="L96" s="102">
        <f t="shared" si="75"/>
        <v>0</v>
      </c>
      <c r="M96" s="99">
        <v>1.2</v>
      </c>
      <c r="N96" s="101"/>
      <c r="O96" s="102">
        <f t="shared" si="76"/>
        <v>0</v>
      </c>
      <c r="P96" s="99">
        <v>1.3</v>
      </c>
      <c r="Q96" s="101"/>
      <c r="R96" s="102">
        <f t="shared" si="77"/>
        <v>0</v>
      </c>
      <c r="S96" s="99">
        <v>1.1000000000000001</v>
      </c>
      <c r="T96" s="101"/>
      <c r="U96" s="102">
        <f t="shared" si="71"/>
        <v>0</v>
      </c>
      <c r="V96" s="99">
        <v>1.2</v>
      </c>
      <c r="W96" s="101"/>
      <c r="X96" s="102">
        <f t="shared" si="72"/>
        <v>0</v>
      </c>
      <c r="Y96" s="93">
        <v>1.2</v>
      </c>
      <c r="Z96" s="101"/>
      <c r="AA96" s="102">
        <f t="shared" si="78"/>
        <v>0</v>
      </c>
      <c r="AB96" s="99">
        <v>1.3</v>
      </c>
      <c r="AC96" s="101"/>
      <c r="AD96" s="102">
        <f t="shared" si="79"/>
        <v>0</v>
      </c>
      <c r="AE96" s="119">
        <v>1.2</v>
      </c>
      <c r="AF96" s="101"/>
      <c r="AG96" s="102">
        <f t="shared" si="80"/>
        <v>0</v>
      </c>
      <c r="AH96" s="99">
        <v>2.2999999999999998</v>
      </c>
      <c r="AI96" s="101"/>
      <c r="AJ96" s="102">
        <f t="shared" si="81"/>
        <v>0</v>
      </c>
      <c r="AK96" s="119">
        <v>1.2</v>
      </c>
      <c r="AL96" s="101"/>
      <c r="AM96" s="102">
        <f t="shared" si="82"/>
        <v>0</v>
      </c>
      <c r="AN96" s="99">
        <v>2.2999999999999998</v>
      </c>
      <c r="AO96" s="101"/>
      <c r="AP96" s="102">
        <f t="shared" si="83"/>
        <v>0</v>
      </c>
      <c r="AQ96" s="119">
        <v>1.2</v>
      </c>
      <c r="AR96" s="101"/>
      <c r="AS96" s="102">
        <f t="shared" si="84"/>
        <v>0</v>
      </c>
      <c r="AT96" s="99">
        <v>2.2999999999999998</v>
      </c>
      <c r="AU96" s="101"/>
      <c r="AV96" s="102">
        <f t="shared" si="85"/>
        <v>0</v>
      </c>
    </row>
    <row r="97" spans="1:48" x14ac:dyDescent="0.25">
      <c r="A97" s="25" t="s">
        <v>109</v>
      </c>
      <c r="B97" s="25" t="s">
        <v>110</v>
      </c>
      <c r="C97" s="26" t="s">
        <v>140</v>
      </c>
      <c r="D97" s="25" t="s">
        <v>112</v>
      </c>
      <c r="E97" s="26"/>
      <c r="F97" s="141">
        <f t="shared" si="73"/>
        <v>0</v>
      </c>
      <c r="G97" s="99">
        <v>1.1000000000000001</v>
      </c>
      <c r="H97" s="101"/>
      <c r="I97" s="102">
        <f t="shared" si="74"/>
        <v>0</v>
      </c>
      <c r="J97" s="99">
        <v>1.2</v>
      </c>
      <c r="K97" s="101"/>
      <c r="L97" s="102">
        <f t="shared" si="75"/>
        <v>0</v>
      </c>
      <c r="M97" s="99">
        <v>1.2</v>
      </c>
      <c r="N97" s="101"/>
      <c r="O97" s="102">
        <f t="shared" si="76"/>
        <v>0</v>
      </c>
      <c r="P97" s="99">
        <v>1.3</v>
      </c>
      <c r="Q97" s="101"/>
      <c r="R97" s="102">
        <f t="shared" si="77"/>
        <v>0</v>
      </c>
      <c r="S97" s="99">
        <v>1.1000000000000001</v>
      </c>
      <c r="T97" s="101"/>
      <c r="U97" s="102">
        <f t="shared" si="71"/>
        <v>0</v>
      </c>
      <c r="V97" s="99">
        <v>1.2</v>
      </c>
      <c r="W97" s="101"/>
      <c r="X97" s="102">
        <f t="shared" si="72"/>
        <v>0</v>
      </c>
      <c r="Y97" s="93">
        <v>1.2</v>
      </c>
      <c r="Z97" s="101"/>
      <c r="AA97" s="102">
        <f t="shared" si="78"/>
        <v>0</v>
      </c>
      <c r="AB97" s="99">
        <v>1.3</v>
      </c>
      <c r="AC97" s="101"/>
      <c r="AD97" s="102">
        <f t="shared" si="79"/>
        <v>0</v>
      </c>
      <c r="AE97" s="119">
        <v>1.2</v>
      </c>
      <c r="AF97" s="101"/>
      <c r="AG97" s="102">
        <f t="shared" si="80"/>
        <v>0</v>
      </c>
      <c r="AH97" s="99">
        <v>2.2999999999999998</v>
      </c>
      <c r="AI97" s="101"/>
      <c r="AJ97" s="102">
        <f t="shared" si="81"/>
        <v>0</v>
      </c>
      <c r="AK97" s="119">
        <v>1.2</v>
      </c>
      <c r="AL97" s="101"/>
      <c r="AM97" s="102">
        <f t="shared" si="82"/>
        <v>0</v>
      </c>
      <c r="AN97" s="99">
        <v>2.2999999999999998</v>
      </c>
      <c r="AO97" s="101"/>
      <c r="AP97" s="102">
        <f t="shared" si="83"/>
        <v>0</v>
      </c>
      <c r="AQ97" s="119">
        <v>1.2</v>
      </c>
      <c r="AR97" s="101"/>
      <c r="AS97" s="102">
        <f t="shared" si="84"/>
        <v>0</v>
      </c>
      <c r="AT97" s="99">
        <v>2.2999999999999998</v>
      </c>
      <c r="AU97" s="101"/>
      <c r="AV97" s="102">
        <f t="shared" si="85"/>
        <v>0</v>
      </c>
    </row>
    <row r="98" spans="1:48" x14ac:dyDescent="0.25">
      <c r="A98" s="25" t="s">
        <v>109</v>
      </c>
      <c r="B98" s="25" t="s">
        <v>110</v>
      </c>
      <c r="C98" s="26" t="s">
        <v>140</v>
      </c>
      <c r="D98" s="26" t="s">
        <v>193</v>
      </c>
      <c r="E98" s="26"/>
      <c r="F98" s="141">
        <f t="shared" si="73"/>
        <v>0</v>
      </c>
      <c r="G98" s="99">
        <v>1.1000000000000001</v>
      </c>
      <c r="H98" s="101"/>
      <c r="I98" s="102">
        <f t="shared" si="74"/>
        <v>0</v>
      </c>
      <c r="J98" s="99">
        <v>1.2</v>
      </c>
      <c r="K98" s="101"/>
      <c r="L98" s="102">
        <f t="shared" si="75"/>
        <v>0</v>
      </c>
      <c r="M98" s="99">
        <v>1.2</v>
      </c>
      <c r="N98" s="101"/>
      <c r="O98" s="102">
        <f t="shared" si="76"/>
        <v>0</v>
      </c>
      <c r="P98" s="99">
        <v>1.3</v>
      </c>
      <c r="Q98" s="101"/>
      <c r="R98" s="102">
        <f t="shared" si="77"/>
        <v>0</v>
      </c>
      <c r="S98" s="99">
        <v>1.1000000000000001</v>
      </c>
      <c r="T98" s="101"/>
      <c r="U98" s="102">
        <f t="shared" si="71"/>
        <v>0</v>
      </c>
      <c r="V98" s="99">
        <v>1.2</v>
      </c>
      <c r="W98" s="101"/>
      <c r="X98" s="102">
        <f t="shared" si="72"/>
        <v>0</v>
      </c>
      <c r="Y98" s="93">
        <v>1.2</v>
      </c>
      <c r="Z98" s="101"/>
      <c r="AA98" s="102">
        <f t="shared" si="78"/>
        <v>0</v>
      </c>
      <c r="AB98" s="99">
        <v>1.3</v>
      </c>
      <c r="AC98" s="101"/>
      <c r="AD98" s="102">
        <f t="shared" si="79"/>
        <v>0</v>
      </c>
      <c r="AE98" s="119">
        <v>1.2</v>
      </c>
      <c r="AF98" s="101"/>
      <c r="AG98" s="102">
        <f t="shared" si="80"/>
        <v>0</v>
      </c>
      <c r="AH98" s="99">
        <v>2.2999999999999998</v>
      </c>
      <c r="AI98" s="101"/>
      <c r="AJ98" s="102">
        <f t="shared" si="81"/>
        <v>0</v>
      </c>
      <c r="AK98" s="119">
        <v>1.2</v>
      </c>
      <c r="AL98" s="101"/>
      <c r="AM98" s="102">
        <f t="shared" si="82"/>
        <v>0</v>
      </c>
      <c r="AN98" s="99">
        <v>2.2999999999999998</v>
      </c>
      <c r="AO98" s="101"/>
      <c r="AP98" s="102">
        <f t="shared" si="83"/>
        <v>0</v>
      </c>
      <c r="AQ98" s="119">
        <v>1.2</v>
      </c>
      <c r="AR98" s="101"/>
      <c r="AS98" s="102">
        <f t="shared" si="84"/>
        <v>0</v>
      </c>
      <c r="AT98" s="99">
        <v>2.2999999999999998</v>
      </c>
      <c r="AU98" s="101"/>
      <c r="AV98" s="102">
        <f t="shared" si="85"/>
        <v>0</v>
      </c>
    </row>
    <row r="99" spans="1:48" x14ac:dyDescent="0.25">
      <c r="A99" s="28" t="s">
        <v>151</v>
      </c>
      <c r="B99" s="28" t="s">
        <v>152</v>
      </c>
      <c r="C99" s="29" t="s">
        <v>140</v>
      </c>
      <c r="D99" s="28" t="s">
        <v>153</v>
      </c>
      <c r="E99" s="29"/>
      <c r="F99" s="141">
        <v>17</v>
      </c>
      <c r="G99" s="99">
        <v>1.1000000000000001</v>
      </c>
      <c r="H99" s="100"/>
      <c r="I99" s="102">
        <f t="shared" si="74"/>
        <v>0</v>
      </c>
      <c r="J99" s="100">
        <v>1.2</v>
      </c>
      <c r="K99" s="100"/>
      <c r="L99" s="102">
        <f t="shared" si="75"/>
        <v>0</v>
      </c>
      <c r="M99" s="100">
        <v>1.2</v>
      </c>
      <c r="N99" s="100">
        <v>61.786000000000001</v>
      </c>
      <c r="O99" s="102">
        <f t="shared" si="76"/>
        <v>17</v>
      </c>
      <c r="P99" s="100">
        <v>1.3</v>
      </c>
      <c r="Q99" s="100">
        <v>62.188000000000002</v>
      </c>
      <c r="R99" s="102">
        <f t="shared" si="77"/>
        <v>15</v>
      </c>
      <c r="S99" s="100">
        <v>1.1000000000000001</v>
      </c>
      <c r="T99" s="100"/>
      <c r="U99" s="102">
        <f t="shared" si="71"/>
        <v>0</v>
      </c>
      <c r="V99" s="100">
        <v>1.2</v>
      </c>
      <c r="W99" s="100"/>
      <c r="X99" s="102">
        <f t="shared" si="72"/>
        <v>0</v>
      </c>
      <c r="Y99" s="94">
        <v>1.2</v>
      </c>
      <c r="Z99" s="100"/>
      <c r="AA99" s="102">
        <f t="shared" si="78"/>
        <v>0</v>
      </c>
      <c r="AB99" s="100">
        <v>1.3</v>
      </c>
      <c r="AC99" s="100"/>
      <c r="AD99" s="102">
        <f t="shared" si="79"/>
        <v>0</v>
      </c>
      <c r="AE99" s="100">
        <v>1.2</v>
      </c>
      <c r="AF99" s="100"/>
      <c r="AG99" s="102">
        <f t="shared" si="80"/>
        <v>0</v>
      </c>
      <c r="AH99" s="100">
        <v>2.2999999999999998</v>
      </c>
      <c r="AI99" s="100"/>
      <c r="AJ99" s="102">
        <f t="shared" si="81"/>
        <v>0</v>
      </c>
      <c r="AK99" s="100">
        <v>1.2</v>
      </c>
      <c r="AL99" s="100"/>
      <c r="AM99" s="102">
        <f t="shared" si="82"/>
        <v>0</v>
      </c>
      <c r="AN99" s="100">
        <v>2.2999999999999998</v>
      </c>
      <c r="AO99" s="100"/>
      <c r="AP99" s="102">
        <f t="shared" si="83"/>
        <v>0</v>
      </c>
      <c r="AQ99" s="100">
        <v>1.2</v>
      </c>
      <c r="AR99" s="100"/>
      <c r="AS99" s="102">
        <f t="shared" si="84"/>
        <v>0</v>
      </c>
      <c r="AT99" s="100">
        <v>2.2999999999999998</v>
      </c>
      <c r="AU99" s="100"/>
      <c r="AV99" s="102">
        <f t="shared" si="85"/>
        <v>0</v>
      </c>
    </row>
    <row r="100" spans="1:48" x14ac:dyDescent="0.25">
      <c r="A100" s="25" t="s">
        <v>142</v>
      </c>
      <c r="B100" s="25" t="s">
        <v>219</v>
      </c>
      <c r="C100" s="25" t="s">
        <v>220</v>
      </c>
      <c r="D100" s="25" t="s">
        <v>221</v>
      </c>
      <c r="E100" s="26"/>
      <c r="F100" s="141">
        <f t="shared" si="73"/>
        <v>0</v>
      </c>
      <c r="G100" s="99">
        <v>1.1000000000000001</v>
      </c>
      <c r="H100" s="100"/>
      <c r="I100" s="102">
        <f t="shared" si="74"/>
        <v>0</v>
      </c>
      <c r="J100" s="100">
        <v>1.2</v>
      </c>
      <c r="K100" s="100"/>
      <c r="L100" s="102">
        <f t="shared" si="75"/>
        <v>0</v>
      </c>
      <c r="M100" s="100">
        <v>1.2</v>
      </c>
      <c r="N100" s="100"/>
      <c r="O100" s="102">
        <f t="shared" si="76"/>
        <v>0</v>
      </c>
      <c r="P100" s="100">
        <v>1.3</v>
      </c>
      <c r="Q100" s="100"/>
      <c r="R100" s="102">
        <f t="shared" si="77"/>
        <v>0</v>
      </c>
      <c r="S100" s="100">
        <v>1.1000000000000001</v>
      </c>
      <c r="T100" s="100"/>
      <c r="U100" s="102">
        <f t="shared" si="71"/>
        <v>0</v>
      </c>
      <c r="V100" s="100">
        <v>1.2</v>
      </c>
      <c r="W100" s="100"/>
      <c r="X100" s="102">
        <f t="shared" si="72"/>
        <v>0</v>
      </c>
      <c r="Y100" s="94">
        <v>1.2</v>
      </c>
      <c r="Z100" s="100"/>
      <c r="AA100" s="102">
        <f t="shared" si="78"/>
        <v>0</v>
      </c>
      <c r="AB100" s="100">
        <v>1.3</v>
      </c>
      <c r="AC100" s="100"/>
      <c r="AD100" s="102">
        <f t="shared" si="79"/>
        <v>0</v>
      </c>
      <c r="AE100" s="100">
        <v>1.2</v>
      </c>
      <c r="AF100" s="100"/>
      <c r="AG100" s="102">
        <f t="shared" si="80"/>
        <v>0</v>
      </c>
      <c r="AH100" s="100">
        <v>2.2999999999999998</v>
      </c>
      <c r="AI100" s="100"/>
      <c r="AJ100" s="102">
        <f t="shared" si="81"/>
        <v>0</v>
      </c>
      <c r="AK100" s="100">
        <v>1.2</v>
      </c>
      <c r="AL100" s="100"/>
      <c r="AM100" s="102">
        <f t="shared" si="82"/>
        <v>0</v>
      </c>
      <c r="AN100" s="100">
        <v>2.2999999999999998</v>
      </c>
      <c r="AO100" s="100"/>
      <c r="AP100" s="102">
        <f t="shared" si="83"/>
        <v>0</v>
      </c>
      <c r="AQ100" s="100">
        <v>1.2</v>
      </c>
      <c r="AR100" s="100"/>
      <c r="AS100" s="102">
        <f t="shared" si="84"/>
        <v>0</v>
      </c>
      <c r="AT100" s="100">
        <v>2.2999999999999998</v>
      </c>
      <c r="AU100" s="100"/>
      <c r="AV100" s="102">
        <f t="shared" si="85"/>
        <v>0</v>
      </c>
    </row>
    <row r="101" spans="1:48" x14ac:dyDescent="0.25">
      <c r="A101" s="25" t="s">
        <v>185</v>
      </c>
      <c r="B101" s="25" t="s">
        <v>186</v>
      </c>
      <c r="C101" s="25" t="s">
        <v>126</v>
      </c>
      <c r="D101" s="25" t="s">
        <v>427</v>
      </c>
      <c r="E101" s="23"/>
      <c r="F101" s="141">
        <f t="shared" si="73"/>
        <v>19</v>
      </c>
      <c r="G101" s="99">
        <v>1.1000000000000001</v>
      </c>
      <c r="H101" s="100"/>
      <c r="I101" s="102">
        <f t="shared" si="74"/>
        <v>0</v>
      </c>
      <c r="J101" s="100">
        <v>1.2</v>
      </c>
      <c r="K101" s="100"/>
      <c r="L101" s="102">
        <f t="shared" si="75"/>
        <v>0</v>
      </c>
      <c r="M101" s="100">
        <v>1.2</v>
      </c>
      <c r="N101" s="100"/>
      <c r="O101" s="102">
        <f t="shared" si="76"/>
        <v>0</v>
      </c>
      <c r="P101" s="100">
        <v>1.3</v>
      </c>
      <c r="Q101" s="100">
        <v>66.667000000000002</v>
      </c>
      <c r="R101" s="102">
        <f t="shared" si="77"/>
        <v>19</v>
      </c>
      <c r="S101" s="100">
        <v>1.1000000000000001</v>
      </c>
      <c r="T101" s="100"/>
      <c r="U101" s="102">
        <f t="shared" si="71"/>
        <v>0</v>
      </c>
      <c r="V101" s="100">
        <v>1.2</v>
      </c>
      <c r="W101" s="100"/>
      <c r="X101" s="102">
        <f t="shared" si="72"/>
        <v>0</v>
      </c>
      <c r="Y101" s="94">
        <v>1.2</v>
      </c>
      <c r="Z101" s="100"/>
      <c r="AA101" s="102">
        <f t="shared" si="78"/>
        <v>0</v>
      </c>
      <c r="AB101" s="100">
        <v>1.3</v>
      </c>
      <c r="AC101" s="100"/>
      <c r="AD101" s="102">
        <f t="shared" si="79"/>
        <v>0</v>
      </c>
      <c r="AE101" s="100">
        <v>1.2</v>
      </c>
      <c r="AF101" s="100"/>
      <c r="AG101" s="102">
        <f t="shared" si="80"/>
        <v>0</v>
      </c>
      <c r="AH101" s="100">
        <v>2.2999999999999998</v>
      </c>
      <c r="AI101" s="100"/>
      <c r="AJ101" s="102">
        <f t="shared" si="81"/>
        <v>0</v>
      </c>
      <c r="AK101" s="100">
        <v>1.2</v>
      </c>
      <c r="AL101" s="100"/>
      <c r="AM101" s="102">
        <f t="shared" si="82"/>
        <v>0</v>
      </c>
      <c r="AN101" s="100">
        <v>2.2999999999999998</v>
      </c>
      <c r="AO101" s="100"/>
      <c r="AP101" s="102">
        <f t="shared" si="83"/>
        <v>0</v>
      </c>
      <c r="AQ101" s="100">
        <v>1.2</v>
      </c>
      <c r="AR101" s="100"/>
      <c r="AS101" s="102">
        <f t="shared" si="84"/>
        <v>0</v>
      </c>
      <c r="AT101" s="100">
        <v>2.2999999999999998</v>
      </c>
      <c r="AU101" s="100"/>
      <c r="AV101" s="102">
        <f t="shared" si="85"/>
        <v>0</v>
      </c>
    </row>
    <row r="102" spans="1:48" x14ac:dyDescent="0.25">
      <c r="A102" s="35"/>
      <c r="B102" s="35"/>
      <c r="C102" s="35"/>
      <c r="D102" s="35"/>
      <c r="F102" s="161"/>
      <c r="G102" s="96"/>
      <c r="H102" s="96"/>
      <c r="I102" s="96"/>
      <c r="J102" s="96"/>
      <c r="K102" s="96"/>
      <c r="L102" s="96"/>
      <c r="M102" s="96"/>
      <c r="N102" s="96"/>
      <c r="O102" s="96"/>
      <c r="P102" s="96"/>
      <c r="Q102" s="96"/>
      <c r="R102" s="96"/>
      <c r="S102" s="96"/>
      <c r="T102" s="96"/>
      <c r="U102" s="96"/>
      <c r="V102" s="96"/>
      <c r="W102" s="96"/>
      <c r="X102" s="96"/>
      <c r="Y102" s="153"/>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row>
    <row r="103" spans="1:48" ht="16.5" thickBot="1" x14ac:dyDescent="0.3">
      <c r="A103" s="35"/>
      <c r="B103" s="35"/>
      <c r="C103" s="35"/>
      <c r="D103" s="1"/>
      <c r="E103" s="1"/>
    </row>
    <row r="104" spans="1:48" ht="24" thickBot="1" x14ac:dyDescent="0.3">
      <c r="G104" s="237" t="s">
        <v>279</v>
      </c>
      <c r="H104" s="238"/>
      <c r="I104" s="241"/>
      <c r="J104" s="241"/>
      <c r="K104" s="241"/>
      <c r="L104" s="229"/>
      <c r="M104" s="237" t="s">
        <v>281</v>
      </c>
      <c r="N104" s="238"/>
      <c r="O104" s="241"/>
      <c r="P104" s="241"/>
      <c r="Q104" s="241"/>
      <c r="R104" s="229"/>
      <c r="S104" s="237" t="s">
        <v>280</v>
      </c>
      <c r="T104" s="238"/>
      <c r="U104" s="241"/>
      <c r="V104" s="241"/>
      <c r="W104" s="241"/>
      <c r="X104" s="229"/>
      <c r="Y104" s="240" t="s">
        <v>1</v>
      </c>
      <c r="Z104" s="239"/>
      <c r="AA104" s="239"/>
      <c r="AB104" s="239"/>
      <c r="AC104" s="239"/>
      <c r="AD104" s="247"/>
      <c r="AE104" s="227" t="s">
        <v>347</v>
      </c>
      <c r="AF104" s="228"/>
      <c r="AG104" s="241"/>
      <c r="AH104" s="241"/>
      <c r="AI104" s="241"/>
      <c r="AJ104" s="229"/>
      <c r="AK104" s="227" t="s">
        <v>282</v>
      </c>
      <c r="AL104" s="228"/>
      <c r="AM104" s="241"/>
      <c r="AN104" s="241"/>
      <c r="AO104" s="241"/>
      <c r="AP104" s="229"/>
      <c r="AQ104" s="227" t="s">
        <v>53</v>
      </c>
      <c r="AR104" s="228"/>
      <c r="AS104" s="241"/>
      <c r="AT104" s="241"/>
      <c r="AU104" s="241"/>
      <c r="AV104" s="229"/>
    </row>
    <row r="105" spans="1:48" ht="47.25" x14ac:dyDescent="0.25">
      <c r="A105" s="222" t="s">
        <v>58</v>
      </c>
      <c r="B105" s="217"/>
      <c r="C105" s="217"/>
      <c r="D105" s="217"/>
      <c r="E105" s="217"/>
      <c r="F105" s="143" t="s">
        <v>4</v>
      </c>
      <c r="G105" s="13" t="s">
        <v>51</v>
      </c>
      <c r="H105" s="16" t="s">
        <v>52</v>
      </c>
      <c r="I105" s="12" t="s">
        <v>9</v>
      </c>
      <c r="J105" s="13" t="s">
        <v>51</v>
      </c>
      <c r="K105" s="16" t="s">
        <v>52</v>
      </c>
      <c r="L105" s="12" t="s">
        <v>9</v>
      </c>
      <c r="M105" s="13" t="s">
        <v>51</v>
      </c>
      <c r="N105" s="16" t="s">
        <v>52</v>
      </c>
      <c r="O105" s="12" t="s">
        <v>9</v>
      </c>
      <c r="P105" s="13" t="s">
        <v>51</v>
      </c>
      <c r="Q105" s="16" t="s">
        <v>52</v>
      </c>
      <c r="R105" s="12" t="s">
        <v>9</v>
      </c>
      <c r="S105" s="13" t="s">
        <v>51</v>
      </c>
      <c r="T105" s="16" t="s">
        <v>52</v>
      </c>
      <c r="U105" s="12" t="s">
        <v>9</v>
      </c>
      <c r="V105" s="13" t="s">
        <v>51</v>
      </c>
      <c r="W105" s="16" t="s">
        <v>52</v>
      </c>
      <c r="X105" s="12" t="s">
        <v>9</v>
      </c>
      <c r="Y105" s="13" t="s">
        <v>51</v>
      </c>
      <c r="Z105" s="16" t="s">
        <v>52</v>
      </c>
      <c r="AA105" s="12" t="s">
        <v>9</v>
      </c>
      <c r="AB105" s="13" t="s">
        <v>51</v>
      </c>
      <c r="AC105" s="16" t="s">
        <v>52</v>
      </c>
      <c r="AD105" s="12" t="s">
        <v>9</v>
      </c>
      <c r="AE105" s="13" t="s">
        <v>51</v>
      </c>
      <c r="AF105" s="16" t="s">
        <v>52</v>
      </c>
      <c r="AG105" s="12" t="s">
        <v>9</v>
      </c>
      <c r="AH105" s="13" t="s">
        <v>51</v>
      </c>
      <c r="AI105" s="16" t="s">
        <v>52</v>
      </c>
      <c r="AJ105" s="12" t="s">
        <v>9</v>
      </c>
      <c r="AK105" s="13" t="s">
        <v>51</v>
      </c>
      <c r="AL105" s="16" t="s">
        <v>52</v>
      </c>
      <c r="AM105" s="12" t="s">
        <v>9</v>
      </c>
      <c r="AN105" s="13" t="s">
        <v>51</v>
      </c>
      <c r="AO105" s="16" t="s">
        <v>52</v>
      </c>
      <c r="AP105" s="12" t="s">
        <v>9</v>
      </c>
      <c r="AQ105" s="13" t="s">
        <v>51</v>
      </c>
      <c r="AR105" s="16" t="s">
        <v>52</v>
      </c>
      <c r="AS105" s="12" t="s">
        <v>9</v>
      </c>
      <c r="AT105" s="13" t="s">
        <v>51</v>
      </c>
      <c r="AU105" s="16" t="s">
        <v>52</v>
      </c>
      <c r="AV105" s="12" t="s">
        <v>9</v>
      </c>
    </row>
    <row r="106" spans="1:48" s="41" customFormat="1" x14ac:dyDescent="0.25">
      <c r="A106" s="18" t="s">
        <v>11</v>
      </c>
      <c r="B106" s="18" t="s">
        <v>12</v>
      </c>
      <c r="C106" s="18" t="s">
        <v>13</v>
      </c>
      <c r="D106" s="18" t="s">
        <v>14</v>
      </c>
      <c r="E106" s="19" t="s">
        <v>61</v>
      </c>
      <c r="F106" s="45"/>
      <c r="G106" s="82"/>
      <c r="H106" s="86"/>
      <c r="I106" s="45"/>
      <c r="J106" s="48"/>
      <c r="K106" s="86"/>
      <c r="L106" s="45"/>
      <c r="M106" s="82"/>
      <c r="N106" s="86"/>
      <c r="O106" s="45"/>
      <c r="P106" s="48"/>
      <c r="Q106" s="86"/>
      <c r="R106" s="45"/>
      <c r="S106" s="82"/>
      <c r="T106" s="86"/>
      <c r="U106" s="45"/>
      <c r="V106" s="48"/>
      <c r="W106" s="86"/>
      <c r="X106" s="45"/>
      <c r="Y106" s="82"/>
      <c r="Z106" s="86"/>
      <c r="AA106" s="45"/>
      <c r="AB106" s="82"/>
      <c r="AC106" s="86"/>
      <c r="AD106" s="45"/>
      <c r="AE106" s="82"/>
      <c r="AF106" s="86"/>
      <c r="AG106" s="45"/>
      <c r="AH106" s="82"/>
      <c r="AI106" s="86"/>
      <c r="AJ106" s="45"/>
      <c r="AK106" s="82"/>
      <c r="AL106" s="86"/>
      <c r="AM106" s="45"/>
      <c r="AN106" s="82"/>
      <c r="AO106" s="86"/>
      <c r="AP106" s="45"/>
      <c r="AQ106" s="82"/>
      <c r="AR106" s="86"/>
      <c r="AS106" s="45"/>
      <c r="AT106" s="82"/>
      <c r="AU106" s="86"/>
      <c r="AV106" s="45"/>
    </row>
    <row r="107" spans="1:48" x14ac:dyDescent="0.25">
      <c r="A107" s="25" t="s">
        <v>147</v>
      </c>
      <c r="B107" s="25" t="s">
        <v>148</v>
      </c>
      <c r="C107" s="25" t="s">
        <v>149</v>
      </c>
      <c r="D107" s="25" t="s">
        <v>150</v>
      </c>
      <c r="E107" s="26"/>
      <c r="F107" s="141">
        <f>IF(N(H107)&gt;=N(K107), I107, L107)+IF(N(N107)&gt;=N(Q107), O107, R107)</f>
        <v>36</v>
      </c>
      <c r="G107" s="99">
        <v>2.1</v>
      </c>
      <c r="H107" s="101">
        <v>62.308</v>
      </c>
      <c r="I107" s="102">
        <f>IF(H107&lt;60,0,21-_xlfn.RANK.EQ(H107,$H$107:$H$122,0))</f>
        <v>19</v>
      </c>
      <c r="J107" s="99">
        <v>2.2000000000000002</v>
      </c>
      <c r="K107" s="101"/>
      <c r="L107" s="102">
        <f>IF(K107&lt;60,0,21-_xlfn.RANK.EQ(K107,$K$107:$K$122,0))</f>
        <v>0</v>
      </c>
      <c r="M107" s="99">
        <v>2.2000000000000002</v>
      </c>
      <c r="N107" s="101">
        <v>59.530999999999999</v>
      </c>
      <c r="O107" s="102">
        <f>IF(N107&lt;60,0,21-_xlfn.RANK.EQ(N107,$N$107:$N$126,0))</f>
        <v>0</v>
      </c>
      <c r="P107" s="99">
        <v>2.2999999999999998</v>
      </c>
      <c r="Q107" s="101">
        <v>68</v>
      </c>
      <c r="R107" s="102">
        <f>IF(Q107&lt;60,0,21-_xlfn.RANK.EQ(Q107,$Q$107:$Q$126,0))</f>
        <v>17</v>
      </c>
      <c r="S107" s="99">
        <v>2.1</v>
      </c>
      <c r="T107" s="101"/>
      <c r="U107" s="102">
        <f t="shared" ref="U107:U126" si="86">IF(T107&lt;60,0,21-_xlfn.RANK.EQ(T107,$T$107:$T$122,0))</f>
        <v>0</v>
      </c>
      <c r="V107" s="99">
        <v>2.2000000000000002</v>
      </c>
      <c r="W107" s="101"/>
      <c r="X107" s="102">
        <f t="shared" ref="X107:X126" si="87">IF(W107&lt;60,0,21-_xlfn.RANK.EQ(W107,$W$107:$W$122,0))</f>
        <v>0</v>
      </c>
      <c r="Y107" s="99">
        <v>2.2000000000000002</v>
      </c>
      <c r="Z107" s="101"/>
      <c r="AA107" s="102">
        <f>IF(Z107&lt;60,0,21-_xlfn.RANK.EQ(Z107,$Z$107:$Z$122,0))</f>
        <v>0</v>
      </c>
      <c r="AB107" s="99">
        <v>2.2999999999999998</v>
      </c>
      <c r="AC107" s="101"/>
      <c r="AD107" s="102">
        <f>IF(AC107&lt;60,0,21-_xlfn.RANK.EQ(AC107,$AC$107:$AC$122,0))</f>
        <v>0</v>
      </c>
      <c r="AE107" s="99">
        <v>2.2000000000000002</v>
      </c>
      <c r="AF107" s="101"/>
      <c r="AG107" s="102">
        <f>IF(AF107&lt;60,0,21-_xlfn.RANK.EQ(AF107,$AF$107:$AF$122,0))</f>
        <v>0</v>
      </c>
      <c r="AH107" s="99">
        <v>2.2999999999999998</v>
      </c>
      <c r="AI107" s="101"/>
      <c r="AJ107" s="102">
        <f>IF(AI107&lt;60,0,21-_xlfn.RANK.EQ(AI107,$AI$107:$AI$122,0))</f>
        <v>0</v>
      </c>
      <c r="AK107" s="99">
        <v>2.2000000000000002</v>
      </c>
      <c r="AL107" s="101"/>
      <c r="AM107" s="102">
        <f>IF(AL107&lt;60,0,21-_xlfn.RANK.EQ(AL107,$AL$107:$AL$122,0))</f>
        <v>0</v>
      </c>
      <c r="AN107" s="99">
        <v>2.2999999999999998</v>
      </c>
      <c r="AO107" s="101"/>
      <c r="AP107" s="102">
        <f>IF(AO107&lt;60,0,21-_xlfn.RANK.EQ(AO107,$AO$107:$AO$122,0))</f>
        <v>0</v>
      </c>
      <c r="AQ107" s="99">
        <v>2.2000000000000002</v>
      </c>
      <c r="AR107" s="101"/>
      <c r="AS107" s="102">
        <f>IF(AR107&lt;60,0,21-_xlfn.RANK.EQ(AR107,$AR$107:$AR$122,0))</f>
        <v>0</v>
      </c>
      <c r="AT107" s="99">
        <v>2.2999999999999998</v>
      </c>
      <c r="AU107" s="101"/>
      <c r="AV107" s="102">
        <f>IF(AU107&lt;60,0,21-_xlfn.RANK.EQ(AU107,$AU$107:$AU$122,0))</f>
        <v>0</v>
      </c>
    </row>
    <row r="108" spans="1:48" x14ac:dyDescent="0.25">
      <c r="A108" s="25" t="s">
        <v>172</v>
      </c>
      <c r="B108" s="25" t="s">
        <v>135</v>
      </c>
      <c r="C108" s="26" t="s">
        <v>136</v>
      </c>
      <c r="D108" s="25" t="s">
        <v>173</v>
      </c>
      <c r="E108" s="26"/>
      <c r="F108" s="141">
        <f t="shared" ref="F108:F126" si="88">IF(N(H108)&gt;=N(K108), I108, L108)+IF(N(N108)&gt;=N(Q108), O108, R108)</f>
        <v>20</v>
      </c>
      <c r="G108" s="99">
        <v>2.1</v>
      </c>
      <c r="H108" s="101">
        <v>70.962000000000003</v>
      </c>
      <c r="I108" s="102">
        <f t="shared" ref="I108:I122" si="89">IF(H108&lt;60,0,21-_xlfn.RANK.EQ(H108,$H$107:$H$122,0))</f>
        <v>20</v>
      </c>
      <c r="J108" s="99">
        <v>2.2000000000000002</v>
      </c>
      <c r="K108" s="101"/>
      <c r="L108" s="102">
        <f t="shared" ref="L108:L122" si="90">IF(K108&lt;60,0,21-_xlfn.RANK.EQ(K108,$K$107:$K$122,0))</f>
        <v>0</v>
      </c>
      <c r="M108" s="99">
        <v>2.2000000000000002</v>
      </c>
      <c r="N108" s="101"/>
      <c r="O108" s="102">
        <f t="shared" ref="O108:O126" si="91">IF(N108&lt;60,0,21-_xlfn.RANK.EQ(N108,$N$107:$N$126,0))</f>
        <v>0</v>
      </c>
      <c r="P108" s="99">
        <v>2.2999999999999998</v>
      </c>
      <c r="Q108" s="101"/>
      <c r="R108" s="102">
        <f t="shared" ref="R108:R126" si="92">IF(Q108&lt;60,0,21-_xlfn.RANK.EQ(Q108,$Q$107:$Q$126,0))</f>
        <v>0</v>
      </c>
      <c r="S108" s="99">
        <v>2.1</v>
      </c>
      <c r="T108" s="101"/>
      <c r="U108" s="102">
        <f t="shared" si="86"/>
        <v>0</v>
      </c>
      <c r="V108" s="99">
        <v>2.2000000000000002</v>
      </c>
      <c r="W108" s="101"/>
      <c r="X108" s="102">
        <f t="shared" si="87"/>
        <v>0</v>
      </c>
      <c r="Y108" s="99">
        <v>2.2000000000000002</v>
      </c>
      <c r="Z108" s="101"/>
      <c r="AA108" s="102">
        <f t="shared" ref="AA108:AA122" si="93">IF(Z108&lt;60,0,21-_xlfn.RANK.EQ(Z108,$Z$107:$Z$122,0))</f>
        <v>0</v>
      </c>
      <c r="AB108" s="99">
        <v>2.2999999999999998</v>
      </c>
      <c r="AC108" s="101"/>
      <c r="AD108" s="102">
        <f t="shared" ref="AD108:AD122" si="94">IF(AC108&lt;60,0,21-_xlfn.RANK.EQ(AC108,$AC$107:$AC$122,0))</f>
        <v>0</v>
      </c>
      <c r="AE108" s="99">
        <v>2.2000000000000002</v>
      </c>
      <c r="AF108" s="101"/>
      <c r="AG108" s="102">
        <f t="shared" ref="AG108:AG122" si="95">IF(AF108&lt;60,0,21-_xlfn.RANK.EQ(AF108,$AF$107:$AF$122,0))</f>
        <v>0</v>
      </c>
      <c r="AH108" s="99">
        <v>2.2999999999999998</v>
      </c>
      <c r="AI108" s="101"/>
      <c r="AJ108" s="102">
        <f t="shared" ref="AJ108:AJ122" si="96">IF(AI108&lt;60,0,21-_xlfn.RANK.EQ(AI108,$AI$107:$AI$122,0))</f>
        <v>0</v>
      </c>
      <c r="AK108" s="99">
        <v>2.2000000000000002</v>
      </c>
      <c r="AL108" s="101"/>
      <c r="AM108" s="102">
        <f t="shared" ref="AM108:AM122" si="97">IF(AL108&lt;60,0,21-_xlfn.RANK.EQ(AL108,$AL$107:$AL$122,0))</f>
        <v>0</v>
      </c>
      <c r="AN108" s="99">
        <v>2.2999999999999998</v>
      </c>
      <c r="AO108" s="101"/>
      <c r="AP108" s="102">
        <f t="shared" ref="AP108:AP122" si="98">IF(AO108&lt;60,0,21-_xlfn.RANK.EQ(AO108,$AO$107:$AO$122,0))</f>
        <v>0</v>
      </c>
      <c r="AQ108" s="99">
        <v>2.2000000000000002</v>
      </c>
      <c r="AR108" s="101"/>
      <c r="AS108" s="102">
        <f t="shared" ref="AS108:AS122" si="99">IF(AR108&lt;60,0,21-_xlfn.RANK.EQ(AR108,$AR$107:$AR$122,0))</f>
        <v>0</v>
      </c>
      <c r="AT108" s="99">
        <v>2.2999999999999998</v>
      </c>
      <c r="AU108" s="101"/>
      <c r="AV108" s="102">
        <f t="shared" ref="AV108:AV122" si="100">IF(AU108&lt;60,0,21-_xlfn.RANK.EQ(AU108,$AU$107:$AU$122,0))</f>
        <v>0</v>
      </c>
    </row>
    <row r="109" spans="1:48" x14ac:dyDescent="0.25">
      <c r="A109" s="25" t="s">
        <v>178</v>
      </c>
      <c r="B109" s="25" t="s">
        <v>179</v>
      </c>
      <c r="C109" s="26" t="s">
        <v>180</v>
      </c>
      <c r="D109" s="25" t="s">
        <v>181</v>
      </c>
      <c r="E109" s="26"/>
      <c r="F109" s="141">
        <f t="shared" si="88"/>
        <v>0</v>
      </c>
      <c r="G109" s="99">
        <v>2.1</v>
      </c>
      <c r="H109" s="101"/>
      <c r="I109" s="102">
        <f t="shared" si="89"/>
        <v>0</v>
      </c>
      <c r="J109" s="99">
        <v>2.2000000000000002</v>
      </c>
      <c r="K109" s="101"/>
      <c r="L109" s="102">
        <f t="shared" si="90"/>
        <v>0</v>
      </c>
      <c r="M109" s="99">
        <v>2.2000000000000002</v>
      </c>
      <c r="N109" s="101"/>
      <c r="O109" s="102">
        <f t="shared" si="91"/>
        <v>0</v>
      </c>
      <c r="P109" s="99">
        <v>2.2999999999999998</v>
      </c>
      <c r="Q109" s="101"/>
      <c r="R109" s="102">
        <f t="shared" si="92"/>
        <v>0</v>
      </c>
      <c r="S109" s="99">
        <v>2.1</v>
      </c>
      <c r="T109" s="101"/>
      <c r="U109" s="102">
        <f t="shared" si="86"/>
        <v>0</v>
      </c>
      <c r="V109" s="99">
        <v>2.2000000000000002</v>
      </c>
      <c r="W109" s="101"/>
      <c r="X109" s="102">
        <f t="shared" si="87"/>
        <v>0</v>
      </c>
      <c r="Y109" s="99">
        <v>2.2000000000000002</v>
      </c>
      <c r="Z109" s="101"/>
      <c r="AA109" s="102">
        <f t="shared" si="93"/>
        <v>0</v>
      </c>
      <c r="AB109" s="99">
        <v>2.2999999999999998</v>
      </c>
      <c r="AC109" s="101"/>
      <c r="AD109" s="102">
        <f t="shared" si="94"/>
        <v>0</v>
      </c>
      <c r="AE109" s="99">
        <v>2.2000000000000002</v>
      </c>
      <c r="AF109" s="101"/>
      <c r="AG109" s="102">
        <f t="shared" si="95"/>
        <v>0</v>
      </c>
      <c r="AH109" s="99">
        <v>2.2999999999999998</v>
      </c>
      <c r="AI109" s="101"/>
      <c r="AJ109" s="102">
        <f t="shared" si="96"/>
        <v>0</v>
      </c>
      <c r="AK109" s="99">
        <v>2.2000000000000002</v>
      </c>
      <c r="AL109" s="101"/>
      <c r="AM109" s="102">
        <f t="shared" si="97"/>
        <v>0</v>
      </c>
      <c r="AN109" s="99">
        <v>2.2999999999999998</v>
      </c>
      <c r="AO109" s="101"/>
      <c r="AP109" s="102">
        <f t="shared" si="98"/>
        <v>0</v>
      </c>
      <c r="AQ109" s="99">
        <v>2.2000000000000002</v>
      </c>
      <c r="AR109" s="101"/>
      <c r="AS109" s="102">
        <f t="shared" si="99"/>
        <v>0</v>
      </c>
      <c r="AT109" s="99">
        <v>2.2999999999999998</v>
      </c>
      <c r="AU109" s="101"/>
      <c r="AV109" s="102">
        <f t="shared" si="100"/>
        <v>0</v>
      </c>
    </row>
    <row r="110" spans="1:48" x14ac:dyDescent="0.25">
      <c r="A110" s="24" t="s">
        <v>185</v>
      </c>
      <c r="B110" s="25" t="s">
        <v>186</v>
      </c>
      <c r="C110" s="26" t="s">
        <v>126</v>
      </c>
      <c r="D110" s="26" t="s">
        <v>187</v>
      </c>
      <c r="E110" s="26"/>
      <c r="F110" s="141">
        <v>20</v>
      </c>
      <c r="G110" s="99">
        <v>2.1</v>
      </c>
      <c r="H110" s="101"/>
      <c r="I110" s="102">
        <f t="shared" si="89"/>
        <v>0</v>
      </c>
      <c r="J110" s="99">
        <v>2.2000000000000002</v>
      </c>
      <c r="K110" s="101"/>
      <c r="L110" s="102">
        <f t="shared" si="90"/>
        <v>0</v>
      </c>
      <c r="M110" s="99">
        <v>2.2000000000000002</v>
      </c>
      <c r="N110" s="101">
        <v>69.375</v>
      </c>
      <c r="O110" s="102">
        <f t="shared" si="91"/>
        <v>20</v>
      </c>
      <c r="P110" s="99">
        <v>2.2999999999999998</v>
      </c>
      <c r="Q110" s="101">
        <v>70.286000000000001</v>
      </c>
      <c r="R110" s="102">
        <f t="shared" si="92"/>
        <v>19</v>
      </c>
      <c r="S110" s="99">
        <v>2.1</v>
      </c>
      <c r="T110" s="101"/>
      <c r="U110" s="102">
        <f t="shared" si="86"/>
        <v>0</v>
      </c>
      <c r="V110" s="99">
        <v>2.2000000000000002</v>
      </c>
      <c r="W110" s="101"/>
      <c r="X110" s="102">
        <f t="shared" si="87"/>
        <v>0</v>
      </c>
      <c r="Y110" s="99">
        <v>2.2000000000000002</v>
      </c>
      <c r="Z110" s="101"/>
      <c r="AA110" s="102">
        <f t="shared" si="93"/>
        <v>0</v>
      </c>
      <c r="AB110" s="99">
        <v>2.2999999999999998</v>
      </c>
      <c r="AC110" s="101"/>
      <c r="AD110" s="102">
        <f t="shared" si="94"/>
        <v>0</v>
      </c>
      <c r="AE110" s="99">
        <v>2.2000000000000002</v>
      </c>
      <c r="AF110" s="101"/>
      <c r="AG110" s="102">
        <f t="shared" si="95"/>
        <v>0</v>
      </c>
      <c r="AH110" s="99">
        <v>2.2999999999999998</v>
      </c>
      <c r="AI110" s="101"/>
      <c r="AJ110" s="102">
        <f t="shared" si="96"/>
        <v>0</v>
      </c>
      <c r="AK110" s="99">
        <v>2.2000000000000002</v>
      </c>
      <c r="AL110" s="101"/>
      <c r="AM110" s="102">
        <f t="shared" si="97"/>
        <v>0</v>
      </c>
      <c r="AN110" s="99">
        <v>2.2999999999999998</v>
      </c>
      <c r="AO110" s="101"/>
      <c r="AP110" s="102">
        <f t="shared" si="98"/>
        <v>0</v>
      </c>
      <c r="AQ110" s="99">
        <v>2.2000000000000002</v>
      </c>
      <c r="AR110" s="101"/>
      <c r="AS110" s="102">
        <f t="shared" si="99"/>
        <v>0</v>
      </c>
      <c r="AT110" s="99">
        <v>2.2999999999999998</v>
      </c>
      <c r="AU110" s="101"/>
      <c r="AV110" s="102">
        <f t="shared" si="100"/>
        <v>0</v>
      </c>
    </row>
    <row r="111" spans="1:48" x14ac:dyDescent="0.25">
      <c r="A111" s="25" t="s">
        <v>205</v>
      </c>
      <c r="B111" s="25" t="s">
        <v>206</v>
      </c>
      <c r="C111" s="26" t="s">
        <v>207</v>
      </c>
      <c r="D111" s="25" t="s">
        <v>208</v>
      </c>
      <c r="E111" s="26"/>
      <c r="F111" s="141">
        <f t="shared" si="88"/>
        <v>0</v>
      </c>
      <c r="G111" s="99">
        <v>2.1</v>
      </c>
      <c r="H111" s="101"/>
      <c r="I111" s="102">
        <f t="shared" si="89"/>
        <v>0</v>
      </c>
      <c r="J111" s="99">
        <v>2.2000000000000002</v>
      </c>
      <c r="K111" s="101"/>
      <c r="L111" s="102">
        <f t="shared" si="90"/>
        <v>0</v>
      </c>
      <c r="M111" s="99">
        <v>2.2000000000000002</v>
      </c>
      <c r="N111" s="101"/>
      <c r="O111" s="102">
        <f t="shared" si="91"/>
        <v>0</v>
      </c>
      <c r="P111" s="99">
        <v>2.2999999999999998</v>
      </c>
      <c r="Q111" s="101"/>
      <c r="R111" s="102">
        <f t="shared" si="92"/>
        <v>0</v>
      </c>
      <c r="S111" s="99">
        <v>2.1</v>
      </c>
      <c r="T111" s="101"/>
      <c r="U111" s="102">
        <f t="shared" si="86"/>
        <v>0</v>
      </c>
      <c r="V111" s="99">
        <v>2.2000000000000002</v>
      </c>
      <c r="W111" s="101"/>
      <c r="X111" s="102">
        <f t="shared" si="87"/>
        <v>0</v>
      </c>
      <c r="Y111" s="99">
        <v>2.2000000000000002</v>
      </c>
      <c r="Z111" s="101"/>
      <c r="AA111" s="102">
        <f t="shared" si="93"/>
        <v>0</v>
      </c>
      <c r="AB111" s="99">
        <v>2.2999999999999998</v>
      </c>
      <c r="AC111" s="101"/>
      <c r="AD111" s="102">
        <f t="shared" si="94"/>
        <v>0</v>
      </c>
      <c r="AE111" s="99">
        <v>2.2000000000000002</v>
      </c>
      <c r="AF111" s="101"/>
      <c r="AG111" s="102">
        <f t="shared" si="95"/>
        <v>0</v>
      </c>
      <c r="AH111" s="99">
        <v>2.2999999999999998</v>
      </c>
      <c r="AI111" s="101"/>
      <c r="AJ111" s="102">
        <f t="shared" si="96"/>
        <v>0</v>
      </c>
      <c r="AK111" s="99">
        <v>2.2000000000000002</v>
      </c>
      <c r="AL111" s="101"/>
      <c r="AM111" s="102">
        <f t="shared" si="97"/>
        <v>0</v>
      </c>
      <c r="AN111" s="99">
        <v>2.2999999999999998</v>
      </c>
      <c r="AO111" s="101"/>
      <c r="AP111" s="102">
        <f t="shared" si="98"/>
        <v>0</v>
      </c>
      <c r="AQ111" s="99">
        <v>2.2000000000000002</v>
      </c>
      <c r="AR111" s="101"/>
      <c r="AS111" s="102">
        <f t="shared" si="99"/>
        <v>0</v>
      </c>
      <c r="AT111" s="99">
        <v>2.2999999999999998</v>
      </c>
      <c r="AU111" s="101"/>
      <c r="AV111" s="102">
        <f t="shared" si="100"/>
        <v>0</v>
      </c>
    </row>
    <row r="112" spans="1:48" x14ac:dyDescent="0.25">
      <c r="A112" s="25" t="s">
        <v>205</v>
      </c>
      <c r="B112" s="25" t="s">
        <v>206</v>
      </c>
      <c r="C112" s="26" t="s">
        <v>207</v>
      </c>
      <c r="D112" s="25" t="s">
        <v>254</v>
      </c>
      <c r="E112" s="26"/>
      <c r="F112" s="141">
        <f t="shared" si="88"/>
        <v>0</v>
      </c>
      <c r="G112" s="99">
        <v>2.1</v>
      </c>
      <c r="H112" s="101"/>
      <c r="I112" s="102">
        <f t="shared" si="89"/>
        <v>0</v>
      </c>
      <c r="J112" s="99">
        <v>2.2000000000000002</v>
      </c>
      <c r="K112" s="101"/>
      <c r="L112" s="102">
        <f t="shared" si="90"/>
        <v>0</v>
      </c>
      <c r="M112" s="99">
        <v>2.2000000000000002</v>
      </c>
      <c r="N112" s="101"/>
      <c r="O112" s="102">
        <f t="shared" si="91"/>
        <v>0</v>
      </c>
      <c r="P112" s="99">
        <v>2.2999999999999998</v>
      </c>
      <c r="Q112" s="101"/>
      <c r="R112" s="102">
        <f t="shared" si="92"/>
        <v>0</v>
      </c>
      <c r="S112" s="99">
        <v>2.1</v>
      </c>
      <c r="T112" s="101"/>
      <c r="U112" s="102">
        <f t="shared" si="86"/>
        <v>0</v>
      </c>
      <c r="V112" s="99">
        <v>2.2000000000000002</v>
      </c>
      <c r="W112" s="101"/>
      <c r="X112" s="102">
        <f t="shared" si="87"/>
        <v>0</v>
      </c>
      <c r="Y112" s="99">
        <v>2.2000000000000002</v>
      </c>
      <c r="Z112" s="101"/>
      <c r="AA112" s="102">
        <f t="shared" si="93"/>
        <v>0</v>
      </c>
      <c r="AB112" s="99">
        <v>2.2999999999999998</v>
      </c>
      <c r="AC112" s="101"/>
      <c r="AD112" s="102">
        <f t="shared" si="94"/>
        <v>0</v>
      </c>
      <c r="AE112" s="99">
        <v>2.2000000000000002</v>
      </c>
      <c r="AF112" s="101"/>
      <c r="AG112" s="102">
        <f t="shared" si="95"/>
        <v>0</v>
      </c>
      <c r="AH112" s="99">
        <v>2.2999999999999998</v>
      </c>
      <c r="AI112" s="101"/>
      <c r="AJ112" s="102">
        <f t="shared" si="96"/>
        <v>0</v>
      </c>
      <c r="AK112" s="99">
        <v>2.2000000000000002</v>
      </c>
      <c r="AL112" s="101"/>
      <c r="AM112" s="102">
        <f t="shared" si="97"/>
        <v>0</v>
      </c>
      <c r="AN112" s="99">
        <v>2.2999999999999998</v>
      </c>
      <c r="AO112" s="101"/>
      <c r="AP112" s="102">
        <f t="shared" si="98"/>
        <v>0</v>
      </c>
      <c r="AQ112" s="99">
        <v>2.2000000000000002</v>
      </c>
      <c r="AR112" s="101"/>
      <c r="AS112" s="102">
        <f t="shared" si="99"/>
        <v>0</v>
      </c>
      <c r="AT112" s="99">
        <v>2.2999999999999998</v>
      </c>
      <c r="AU112" s="101"/>
      <c r="AV112" s="102">
        <f t="shared" si="100"/>
        <v>0</v>
      </c>
    </row>
    <row r="113" spans="1:48" x14ac:dyDescent="0.25">
      <c r="A113" s="25" t="s">
        <v>255</v>
      </c>
      <c r="B113" s="25" t="s">
        <v>105</v>
      </c>
      <c r="C113" s="26" t="s">
        <v>342</v>
      </c>
      <c r="D113" s="25" t="s">
        <v>106</v>
      </c>
      <c r="E113" s="26"/>
      <c r="F113" s="141">
        <f t="shared" si="88"/>
        <v>20</v>
      </c>
      <c r="G113" s="99">
        <v>2.1</v>
      </c>
      <c r="H113" s="101"/>
      <c r="I113" s="102">
        <f t="shared" si="89"/>
        <v>0</v>
      </c>
      <c r="J113" s="99">
        <v>2.2000000000000002</v>
      </c>
      <c r="K113" s="101"/>
      <c r="L113" s="102">
        <f t="shared" si="90"/>
        <v>0</v>
      </c>
      <c r="M113" s="99">
        <v>2.2000000000000002</v>
      </c>
      <c r="N113" s="101">
        <v>69.375</v>
      </c>
      <c r="O113" s="102">
        <f t="shared" si="91"/>
        <v>20</v>
      </c>
      <c r="P113" s="99">
        <v>2.2999999999999998</v>
      </c>
      <c r="Q113" s="101">
        <v>67.570999999999998</v>
      </c>
      <c r="R113" s="102">
        <f t="shared" si="92"/>
        <v>16</v>
      </c>
      <c r="S113" s="99">
        <v>2.1</v>
      </c>
      <c r="T113" s="101"/>
      <c r="U113" s="102">
        <f t="shared" si="86"/>
        <v>0</v>
      </c>
      <c r="V113" s="99">
        <v>2.2000000000000002</v>
      </c>
      <c r="W113" s="101"/>
      <c r="X113" s="102">
        <f t="shared" si="87"/>
        <v>0</v>
      </c>
      <c r="Y113" s="99">
        <v>2.2000000000000002</v>
      </c>
      <c r="Z113" s="101"/>
      <c r="AA113" s="102">
        <f t="shared" si="93"/>
        <v>0</v>
      </c>
      <c r="AB113" s="99">
        <v>2.2999999999999998</v>
      </c>
      <c r="AC113" s="101"/>
      <c r="AD113" s="102">
        <f t="shared" si="94"/>
        <v>0</v>
      </c>
      <c r="AE113" s="99">
        <v>2.2000000000000002</v>
      </c>
      <c r="AF113" s="101"/>
      <c r="AG113" s="102">
        <f t="shared" si="95"/>
        <v>0</v>
      </c>
      <c r="AH113" s="99">
        <v>2.2999999999999998</v>
      </c>
      <c r="AI113" s="101"/>
      <c r="AJ113" s="102">
        <f t="shared" si="96"/>
        <v>0</v>
      </c>
      <c r="AK113" s="99">
        <v>2.2000000000000002</v>
      </c>
      <c r="AL113" s="101"/>
      <c r="AM113" s="102">
        <f t="shared" si="97"/>
        <v>0</v>
      </c>
      <c r="AN113" s="99">
        <v>2.2999999999999998</v>
      </c>
      <c r="AO113" s="101"/>
      <c r="AP113" s="102">
        <f t="shared" si="98"/>
        <v>0</v>
      </c>
      <c r="AQ113" s="99">
        <v>2.2000000000000002</v>
      </c>
      <c r="AR113" s="101"/>
      <c r="AS113" s="102">
        <f t="shared" si="99"/>
        <v>0</v>
      </c>
      <c r="AT113" s="99">
        <v>2.2999999999999998</v>
      </c>
      <c r="AU113" s="101"/>
      <c r="AV113" s="102">
        <f t="shared" si="100"/>
        <v>0</v>
      </c>
    </row>
    <row r="114" spans="1:48" x14ac:dyDescent="0.25">
      <c r="A114" s="25" t="s">
        <v>269</v>
      </c>
      <c r="B114" s="25" t="s">
        <v>115</v>
      </c>
      <c r="C114" s="25" t="s">
        <v>270</v>
      </c>
      <c r="D114" s="26" t="s">
        <v>116</v>
      </c>
      <c r="E114" s="26"/>
      <c r="F114" s="141">
        <f t="shared" si="88"/>
        <v>0</v>
      </c>
      <c r="G114" s="99">
        <v>2.1</v>
      </c>
      <c r="H114" s="101"/>
      <c r="I114" s="102">
        <f t="shared" si="89"/>
        <v>0</v>
      </c>
      <c r="J114" s="99">
        <v>2.2000000000000002</v>
      </c>
      <c r="K114" s="101"/>
      <c r="L114" s="102">
        <f t="shared" si="90"/>
        <v>0</v>
      </c>
      <c r="M114" s="99">
        <v>2.2000000000000002</v>
      </c>
      <c r="N114" s="101"/>
      <c r="O114" s="102">
        <f t="shared" si="91"/>
        <v>0</v>
      </c>
      <c r="P114" s="99">
        <v>2.2999999999999998</v>
      </c>
      <c r="Q114" s="101"/>
      <c r="R114" s="102">
        <f t="shared" si="92"/>
        <v>0</v>
      </c>
      <c r="S114" s="99">
        <v>2.1</v>
      </c>
      <c r="T114" s="101"/>
      <c r="U114" s="102">
        <f t="shared" si="86"/>
        <v>0</v>
      </c>
      <c r="V114" s="99">
        <v>2.2000000000000002</v>
      </c>
      <c r="W114" s="101"/>
      <c r="X114" s="102">
        <f t="shared" si="87"/>
        <v>0</v>
      </c>
      <c r="Y114" s="99">
        <v>2.2000000000000002</v>
      </c>
      <c r="Z114" s="101"/>
      <c r="AA114" s="102">
        <f t="shared" si="93"/>
        <v>0</v>
      </c>
      <c r="AB114" s="99">
        <v>2.2999999999999998</v>
      </c>
      <c r="AC114" s="101"/>
      <c r="AD114" s="102">
        <f t="shared" si="94"/>
        <v>0</v>
      </c>
      <c r="AE114" s="99">
        <v>2.2000000000000002</v>
      </c>
      <c r="AF114" s="101"/>
      <c r="AG114" s="102">
        <f t="shared" si="95"/>
        <v>0</v>
      </c>
      <c r="AH114" s="99">
        <v>2.2999999999999998</v>
      </c>
      <c r="AI114" s="101"/>
      <c r="AJ114" s="102">
        <f t="shared" si="96"/>
        <v>0</v>
      </c>
      <c r="AK114" s="99">
        <v>2.2000000000000002</v>
      </c>
      <c r="AL114" s="101"/>
      <c r="AM114" s="102">
        <f t="shared" si="97"/>
        <v>0</v>
      </c>
      <c r="AN114" s="99">
        <v>2.2999999999999998</v>
      </c>
      <c r="AO114" s="101"/>
      <c r="AP114" s="102">
        <f t="shared" si="98"/>
        <v>0</v>
      </c>
      <c r="AQ114" s="99">
        <v>2.2000000000000002</v>
      </c>
      <c r="AR114" s="101"/>
      <c r="AS114" s="102">
        <f t="shared" si="99"/>
        <v>0</v>
      </c>
      <c r="AT114" s="99">
        <v>2.2999999999999998</v>
      </c>
      <c r="AU114" s="101"/>
      <c r="AV114" s="102">
        <f t="shared" si="100"/>
        <v>0</v>
      </c>
    </row>
    <row r="115" spans="1:48" x14ac:dyDescent="0.25">
      <c r="A115" s="25" t="s">
        <v>269</v>
      </c>
      <c r="B115" s="25" t="s">
        <v>115</v>
      </c>
      <c r="C115" s="25" t="s">
        <v>270</v>
      </c>
      <c r="D115" s="4" t="s">
        <v>271</v>
      </c>
      <c r="E115" s="26"/>
      <c r="F115" s="141">
        <f t="shared" si="88"/>
        <v>0</v>
      </c>
      <c r="G115" s="99">
        <v>2.1</v>
      </c>
      <c r="H115" s="101"/>
      <c r="I115" s="102">
        <f t="shared" si="89"/>
        <v>0</v>
      </c>
      <c r="J115" s="99">
        <v>2.2000000000000002</v>
      </c>
      <c r="K115" s="101"/>
      <c r="L115" s="102">
        <f t="shared" si="90"/>
        <v>0</v>
      </c>
      <c r="M115" s="99">
        <v>2.2000000000000002</v>
      </c>
      <c r="N115" s="101"/>
      <c r="O115" s="102">
        <f t="shared" si="91"/>
        <v>0</v>
      </c>
      <c r="P115" s="99">
        <v>2.2999999999999998</v>
      </c>
      <c r="Q115" s="101"/>
      <c r="R115" s="102">
        <f t="shared" si="92"/>
        <v>0</v>
      </c>
      <c r="S115" s="99">
        <v>2.1</v>
      </c>
      <c r="T115" s="101"/>
      <c r="U115" s="102">
        <f t="shared" si="86"/>
        <v>0</v>
      </c>
      <c r="V115" s="99">
        <v>2.2000000000000002</v>
      </c>
      <c r="W115" s="101"/>
      <c r="X115" s="102">
        <f t="shared" si="87"/>
        <v>0</v>
      </c>
      <c r="Y115" s="99">
        <v>2.2000000000000002</v>
      </c>
      <c r="Z115" s="101"/>
      <c r="AA115" s="102">
        <f t="shared" si="93"/>
        <v>0</v>
      </c>
      <c r="AB115" s="99">
        <v>2.2999999999999998</v>
      </c>
      <c r="AC115" s="101"/>
      <c r="AD115" s="102">
        <f t="shared" si="94"/>
        <v>0</v>
      </c>
      <c r="AE115" s="99">
        <v>2.2000000000000002</v>
      </c>
      <c r="AF115" s="101"/>
      <c r="AG115" s="102">
        <f t="shared" si="95"/>
        <v>0</v>
      </c>
      <c r="AH115" s="99">
        <v>2.2999999999999998</v>
      </c>
      <c r="AI115" s="101"/>
      <c r="AJ115" s="102">
        <f t="shared" si="96"/>
        <v>0</v>
      </c>
      <c r="AK115" s="99">
        <v>2.2000000000000002</v>
      </c>
      <c r="AL115" s="101"/>
      <c r="AM115" s="102">
        <f t="shared" si="97"/>
        <v>0</v>
      </c>
      <c r="AN115" s="99">
        <v>2.2999999999999998</v>
      </c>
      <c r="AO115" s="101"/>
      <c r="AP115" s="102">
        <f t="shared" si="98"/>
        <v>0</v>
      </c>
      <c r="AQ115" s="99">
        <v>2.2000000000000002</v>
      </c>
      <c r="AR115" s="101"/>
      <c r="AS115" s="102">
        <f t="shared" si="99"/>
        <v>0</v>
      </c>
      <c r="AT115" s="99">
        <v>2.2999999999999998</v>
      </c>
      <c r="AU115" s="101"/>
      <c r="AV115" s="102">
        <f t="shared" si="100"/>
        <v>0</v>
      </c>
    </row>
    <row r="116" spans="1:48" x14ac:dyDescent="0.25">
      <c r="A116" s="28" t="s">
        <v>306</v>
      </c>
      <c r="B116" s="28" t="s">
        <v>307</v>
      </c>
      <c r="C116" s="28" t="s">
        <v>308</v>
      </c>
      <c r="D116" s="3" t="s">
        <v>309</v>
      </c>
      <c r="E116" s="29"/>
      <c r="F116" s="141">
        <f t="shared" si="88"/>
        <v>18</v>
      </c>
      <c r="G116" s="104">
        <v>2.1</v>
      </c>
      <c r="H116" s="107"/>
      <c r="I116" s="102">
        <f t="shared" si="89"/>
        <v>0</v>
      </c>
      <c r="J116" s="104">
        <v>2.2000000000000002</v>
      </c>
      <c r="K116" s="107"/>
      <c r="L116" s="102">
        <f t="shared" si="90"/>
        <v>0</v>
      </c>
      <c r="M116" s="104">
        <v>2.2000000000000002</v>
      </c>
      <c r="N116" s="162">
        <v>68.906000000000006</v>
      </c>
      <c r="O116" s="102">
        <f t="shared" si="91"/>
        <v>18</v>
      </c>
      <c r="P116" s="104">
        <v>2.2999999999999998</v>
      </c>
      <c r="Q116" s="107"/>
      <c r="R116" s="102">
        <f t="shared" si="92"/>
        <v>0</v>
      </c>
      <c r="S116" s="104">
        <v>2.1</v>
      </c>
      <c r="T116" s="107"/>
      <c r="U116" s="102">
        <f t="shared" si="86"/>
        <v>0</v>
      </c>
      <c r="V116" s="104">
        <v>2.2000000000000002</v>
      </c>
      <c r="W116" s="107"/>
      <c r="X116" s="102">
        <f t="shared" si="87"/>
        <v>0</v>
      </c>
      <c r="Y116" s="104">
        <v>2.2000000000000002</v>
      </c>
      <c r="Z116" s="107"/>
      <c r="AA116" s="102">
        <f t="shared" si="93"/>
        <v>0</v>
      </c>
      <c r="AB116" s="104">
        <v>2.2999999999999998</v>
      </c>
      <c r="AC116" s="107"/>
      <c r="AD116" s="102">
        <f t="shared" si="94"/>
        <v>0</v>
      </c>
      <c r="AE116" s="104">
        <v>2.2000000000000002</v>
      </c>
      <c r="AF116" s="107"/>
      <c r="AG116" s="102">
        <f t="shared" si="95"/>
        <v>0</v>
      </c>
      <c r="AH116" s="104">
        <v>2.2999999999999998</v>
      </c>
      <c r="AI116" s="107"/>
      <c r="AJ116" s="102">
        <f t="shared" si="96"/>
        <v>0</v>
      </c>
      <c r="AK116" s="104">
        <v>2.2000000000000002</v>
      </c>
      <c r="AL116" s="107"/>
      <c r="AM116" s="102">
        <f t="shared" si="97"/>
        <v>0</v>
      </c>
      <c r="AN116" s="104">
        <v>2.2999999999999998</v>
      </c>
      <c r="AO116" s="107"/>
      <c r="AP116" s="102">
        <f t="shared" si="98"/>
        <v>0</v>
      </c>
      <c r="AQ116" s="104">
        <v>2.2000000000000002</v>
      </c>
      <c r="AR116" s="107"/>
      <c r="AS116" s="102">
        <f t="shared" si="99"/>
        <v>0</v>
      </c>
      <c r="AT116" s="104">
        <v>2.2999999999999998</v>
      </c>
      <c r="AU116" s="107"/>
      <c r="AV116" s="102">
        <f t="shared" si="100"/>
        <v>0</v>
      </c>
    </row>
    <row r="117" spans="1:48" x14ac:dyDescent="0.25">
      <c r="A117" s="25" t="s">
        <v>334</v>
      </c>
      <c r="B117" s="25" t="s">
        <v>335</v>
      </c>
      <c r="C117" s="25" t="s">
        <v>336</v>
      </c>
      <c r="D117" s="25" t="s">
        <v>337</v>
      </c>
      <c r="E117" s="26"/>
      <c r="F117" s="141">
        <f t="shared" si="88"/>
        <v>18</v>
      </c>
      <c r="G117" s="99">
        <v>2.1</v>
      </c>
      <c r="H117" s="101">
        <v>61.154000000000003</v>
      </c>
      <c r="I117" s="102">
        <f t="shared" si="89"/>
        <v>18</v>
      </c>
      <c r="J117" s="99">
        <v>2.2000000000000002</v>
      </c>
      <c r="K117" s="101"/>
      <c r="L117" s="102">
        <f t="shared" si="90"/>
        <v>0</v>
      </c>
      <c r="M117" s="100">
        <v>2.2000000000000002</v>
      </c>
      <c r="N117" s="100"/>
      <c r="O117" s="102">
        <f t="shared" si="91"/>
        <v>0</v>
      </c>
      <c r="P117" s="100">
        <v>2.2999999999999998</v>
      </c>
      <c r="Q117" s="100"/>
      <c r="R117" s="102">
        <f t="shared" si="92"/>
        <v>0</v>
      </c>
      <c r="S117" s="99">
        <v>2.1</v>
      </c>
      <c r="T117" s="100"/>
      <c r="U117" s="102">
        <f t="shared" si="86"/>
        <v>0</v>
      </c>
      <c r="V117" s="100">
        <v>2.2000000000000002</v>
      </c>
      <c r="W117" s="100"/>
      <c r="X117" s="102">
        <f t="shared" si="87"/>
        <v>0</v>
      </c>
      <c r="Y117" s="100">
        <v>2.2000000000000002</v>
      </c>
      <c r="Z117" s="100"/>
      <c r="AA117" s="102">
        <f t="shared" si="93"/>
        <v>0</v>
      </c>
      <c r="AB117" s="100">
        <v>2.2999999999999998</v>
      </c>
      <c r="AC117" s="100"/>
      <c r="AD117" s="102">
        <f t="shared" si="94"/>
        <v>0</v>
      </c>
      <c r="AE117" s="100">
        <v>2.2000000000000002</v>
      </c>
      <c r="AF117" s="100"/>
      <c r="AG117" s="102">
        <f t="shared" si="95"/>
        <v>0</v>
      </c>
      <c r="AH117" s="100">
        <v>2.2999999999999998</v>
      </c>
      <c r="AI117" s="100"/>
      <c r="AJ117" s="102">
        <f t="shared" si="96"/>
        <v>0</v>
      </c>
      <c r="AK117" s="100">
        <v>2.2000000000000002</v>
      </c>
      <c r="AL117" s="100"/>
      <c r="AM117" s="102">
        <f t="shared" si="97"/>
        <v>0</v>
      </c>
      <c r="AN117" s="100">
        <v>2.2999999999999998</v>
      </c>
      <c r="AO117" s="100"/>
      <c r="AP117" s="102">
        <f t="shared" si="98"/>
        <v>0</v>
      </c>
      <c r="AQ117" s="100">
        <v>2.2000000000000002</v>
      </c>
      <c r="AR117" s="100"/>
      <c r="AS117" s="102">
        <f t="shared" si="99"/>
        <v>0</v>
      </c>
      <c r="AT117" s="100">
        <v>2.2999999999999998</v>
      </c>
      <c r="AU117" s="101"/>
      <c r="AV117" s="102">
        <f t="shared" si="100"/>
        <v>0</v>
      </c>
    </row>
    <row r="118" spans="1:48" x14ac:dyDescent="0.25">
      <c r="A118" s="25" t="s">
        <v>334</v>
      </c>
      <c r="B118" s="25" t="s">
        <v>335</v>
      </c>
      <c r="C118" s="25" t="s">
        <v>336</v>
      </c>
      <c r="D118" s="25" t="s">
        <v>338</v>
      </c>
      <c r="E118" s="26"/>
      <c r="F118" s="141">
        <f t="shared" si="88"/>
        <v>20</v>
      </c>
      <c r="G118" s="99">
        <v>2.1</v>
      </c>
      <c r="H118" s="101"/>
      <c r="I118" s="102">
        <f t="shared" si="89"/>
        <v>0</v>
      </c>
      <c r="J118" s="99">
        <v>2.2000000000000002</v>
      </c>
      <c r="K118" s="101">
        <v>65.781000000000006</v>
      </c>
      <c r="L118" s="102">
        <f t="shared" si="90"/>
        <v>20</v>
      </c>
      <c r="M118" s="100">
        <v>2.2000000000000002</v>
      </c>
      <c r="N118" s="100"/>
      <c r="O118" s="102">
        <f t="shared" si="91"/>
        <v>0</v>
      </c>
      <c r="P118" s="100">
        <v>2.2999999999999998</v>
      </c>
      <c r="Q118" s="100"/>
      <c r="R118" s="102">
        <f t="shared" si="92"/>
        <v>0</v>
      </c>
      <c r="S118" s="99">
        <v>2.1</v>
      </c>
      <c r="T118" s="100"/>
      <c r="U118" s="102">
        <f t="shared" si="86"/>
        <v>0</v>
      </c>
      <c r="V118" s="100">
        <v>2.2000000000000002</v>
      </c>
      <c r="W118" s="100"/>
      <c r="X118" s="102">
        <f t="shared" si="87"/>
        <v>0</v>
      </c>
      <c r="Y118" s="100">
        <v>2.2000000000000002</v>
      </c>
      <c r="Z118" s="100"/>
      <c r="AA118" s="102">
        <f t="shared" si="93"/>
        <v>0</v>
      </c>
      <c r="AB118" s="100">
        <v>2.2999999999999998</v>
      </c>
      <c r="AC118" s="100"/>
      <c r="AD118" s="102">
        <f t="shared" si="94"/>
        <v>0</v>
      </c>
      <c r="AE118" s="100">
        <v>2.2000000000000002</v>
      </c>
      <c r="AF118" s="100"/>
      <c r="AG118" s="102">
        <f t="shared" si="95"/>
        <v>0</v>
      </c>
      <c r="AH118" s="100">
        <v>2.2999999999999998</v>
      </c>
      <c r="AI118" s="100"/>
      <c r="AJ118" s="102">
        <f t="shared" si="96"/>
        <v>0</v>
      </c>
      <c r="AK118" s="100">
        <v>2.2000000000000002</v>
      </c>
      <c r="AL118" s="100"/>
      <c r="AM118" s="102">
        <f t="shared" si="97"/>
        <v>0</v>
      </c>
      <c r="AN118" s="100">
        <v>2.2999999999999998</v>
      </c>
      <c r="AO118" s="100"/>
      <c r="AP118" s="102">
        <f t="shared" si="98"/>
        <v>0</v>
      </c>
      <c r="AQ118" s="100">
        <v>2.2000000000000002</v>
      </c>
      <c r="AR118" s="100"/>
      <c r="AS118" s="102">
        <f t="shared" si="99"/>
        <v>0</v>
      </c>
      <c r="AT118" s="100">
        <v>2.2999999999999998</v>
      </c>
      <c r="AU118" s="101"/>
      <c r="AV118" s="102">
        <f t="shared" si="100"/>
        <v>0</v>
      </c>
    </row>
    <row r="119" spans="1:48" x14ac:dyDescent="0.25">
      <c r="A119" s="25" t="s">
        <v>215</v>
      </c>
      <c r="B119" s="25" t="s">
        <v>216</v>
      </c>
      <c r="C119" s="25" t="s">
        <v>346</v>
      </c>
      <c r="D119" s="1" t="s">
        <v>416</v>
      </c>
      <c r="E119" s="26"/>
      <c r="F119" s="141">
        <f t="shared" si="88"/>
        <v>0</v>
      </c>
      <c r="G119" s="99">
        <v>2.1</v>
      </c>
      <c r="H119" s="101"/>
      <c r="I119" s="102">
        <f t="shared" si="89"/>
        <v>0</v>
      </c>
      <c r="J119" s="99">
        <v>2.2000000000000002</v>
      </c>
      <c r="K119" s="101"/>
      <c r="L119" s="102">
        <f t="shared" si="90"/>
        <v>0</v>
      </c>
      <c r="M119" s="100">
        <v>2.2000000000000002</v>
      </c>
      <c r="N119" s="100"/>
      <c r="O119" s="102">
        <f t="shared" si="91"/>
        <v>0</v>
      </c>
      <c r="P119" s="100">
        <v>2.2999999999999998</v>
      </c>
      <c r="Q119" s="100"/>
      <c r="R119" s="102">
        <f t="shared" si="92"/>
        <v>0</v>
      </c>
      <c r="S119" s="99">
        <v>2.1</v>
      </c>
      <c r="T119" s="100"/>
      <c r="U119" s="102">
        <f t="shared" si="86"/>
        <v>0</v>
      </c>
      <c r="V119" s="100">
        <v>2.2000000000000002</v>
      </c>
      <c r="W119" s="100"/>
      <c r="X119" s="102">
        <f t="shared" si="87"/>
        <v>0</v>
      </c>
      <c r="Y119" s="100">
        <v>2.2000000000000002</v>
      </c>
      <c r="Z119" s="100"/>
      <c r="AA119" s="102">
        <f t="shared" si="93"/>
        <v>0</v>
      </c>
      <c r="AB119" s="100">
        <v>2.2999999999999998</v>
      </c>
      <c r="AC119" s="100"/>
      <c r="AD119" s="102">
        <f t="shared" si="94"/>
        <v>0</v>
      </c>
      <c r="AE119" s="100">
        <v>2.2000000000000002</v>
      </c>
      <c r="AF119" s="100"/>
      <c r="AG119" s="102">
        <f t="shared" si="95"/>
        <v>0</v>
      </c>
      <c r="AH119" s="100">
        <v>2.2999999999999998</v>
      </c>
      <c r="AI119" s="100"/>
      <c r="AJ119" s="102">
        <f t="shared" si="96"/>
        <v>0</v>
      </c>
      <c r="AK119" s="100">
        <v>2.2000000000000002</v>
      </c>
      <c r="AL119" s="100"/>
      <c r="AM119" s="102">
        <f t="shared" si="97"/>
        <v>0</v>
      </c>
      <c r="AN119" s="100">
        <v>2.2999999999999998</v>
      </c>
      <c r="AO119" s="100"/>
      <c r="AP119" s="102">
        <f t="shared" si="98"/>
        <v>0</v>
      </c>
      <c r="AQ119" s="100">
        <v>2.2000000000000002</v>
      </c>
      <c r="AR119" s="100"/>
      <c r="AS119" s="102">
        <f t="shared" si="99"/>
        <v>0</v>
      </c>
      <c r="AT119" s="100">
        <v>2.2999999999999998</v>
      </c>
      <c r="AU119" s="101"/>
      <c r="AV119" s="102">
        <f t="shared" si="100"/>
        <v>0</v>
      </c>
    </row>
    <row r="120" spans="1:48" x14ac:dyDescent="0.25">
      <c r="A120" s="25" t="s">
        <v>348</v>
      </c>
      <c r="B120" s="25" t="s">
        <v>349</v>
      </c>
      <c r="C120" s="25" t="s">
        <v>331</v>
      </c>
      <c r="D120" s="25" t="s">
        <v>350</v>
      </c>
      <c r="E120" s="26"/>
      <c r="F120" s="141">
        <f t="shared" si="88"/>
        <v>18</v>
      </c>
      <c r="G120" s="99">
        <v>2.1</v>
      </c>
      <c r="H120" s="101">
        <v>59.231000000000002</v>
      </c>
      <c r="I120" s="102">
        <f t="shared" si="89"/>
        <v>0</v>
      </c>
      <c r="J120" s="99">
        <v>2.2000000000000002</v>
      </c>
      <c r="K120" s="101"/>
      <c r="L120" s="102">
        <f t="shared" si="90"/>
        <v>0</v>
      </c>
      <c r="M120" s="100">
        <v>2.2000000000000002</v>
      </c>
      <c r="N120" s="100"/>
      <c r="O120" s="102">
        <f t="shared" si="91"/>
        <v>0</v>
      </c>
      <c r="P120" s="100">
        <v>2.2999999999999998</v>
      </c>
      <c r="Q120" s="100">
        <v>69.286000000000001</v>
      </c>
      <c r="R120" s="102">
        <f t="shared" si="92"/>
        <v>18</v>
      </c>
      <c r="S120" s="99">
        <v>2.1</v>
      </c>
      <c r="T120" s="100"/>
      <c r="U120" s="102">
        <f t="shared" si="86"/>
        <v>0</v>
      </c>
      <c r="V120" s="100">
        <v>2.2000000000000002</v>
      </c>
      <c r="W120" s="100"/>
      <c r="X120" s="102">
        <f t="shared" si="87"/>
        <v>0</v>
      </c>
      <c r="Y120" s="100">
        <v>2.2000000000000002</v>
      </c>
      <c r="Z120" s="100"/>
      <c r="AA120" s="102">
        <f t="shared" si="93"/>
        <v>0</v>
      </c>
      <c r="AB120" s="100">
        <v>2.2999999999999998</v>
      </c>
      <c r="AC120" s="100"/>
      <c r="AD120" s="102">
        <f t="shared" si="94"/>
        <v>0</v>
      </c>
      <c r="AE120" s="100">
        <v>2.2000000000000002</v>
      </c>
      <c r="AF120" s="100"/>
      <c r="AG120" s="102">
        <f t="shared" si="95"/>
        <v>0</v>
      </c>
      <c r="AH120" s="100">
        <v>2.2999999999999998</v>
      </c>
      <c r="AI120" s="100"/>
      <c r="AJ120" s="102">
        <f t="shared" si="96"/>
        <v>0</v>
      </c>
      <c r="AK120" s="100">
        <v>2.2000000000000002</v>
      </c>
      <c r="AL120" s="100"/>
      <c r="AM120" s="102">
        <f t="shared" si="97"/>
        <v>0</v>
      </c>
      <c r="AN120" s="100">
        <v>2.2999999999999998</v>
      </c>
      <c r="AO120" s="100"/>
      <c r="AP120" s="102">
        <f t="shared" si="98"/>
        <v>0</v>
      </c>
      <c r="AQ120" s="100">
        <v>2.2000000000000002</v>
      </c>
      <c r="AR120" s="100"/>
      <c r="AS120" s="102">
        <f t="shared" si="99"/>
        <v>0</v>
      </c>
      <c r="AT120" s="100">
        <v>2.2999999999999998</v>
      </c>
      <c r="AU120" s="101"/>
      <c r="AV120" s="102">
        <f t="shared" si="100"/>
        <v>0</v>
      </c>
    </row>
    <row r="121" spans="1:48" x14ac:dyDescent="0.25">
      <c r="A121" s="26" t="s">
        <v>383</v>
      </c>
      <c r="B121" s="25" t="s">
        <v>384</v>
      </c>
      <c r="C121" s="25" t="s">
        <v>385</v>
      </c>
      <c r="D121" s="25" t="s">
        <v>387</v>
      </c>
      <c r="E121" s="26"/>
      <c r="F121" s="141">
        <f t="shared" si="88"/>
        <v>0</v>
      </c>
      <c r="G121" s="99">
        <v>2.1</v>
      </c>
      <c r="H121" s="107"/>
      <c r="I121" s="102">
        <f t="shared" si="89"/>
        <v>0</v>
      </c>
      <c r="J121" s="99">
        <v>2.2000000000000002</v>
      </c>
      <c r="K121" s="101"/>
      <c r="L121" s="102">
        <f>IF(K121&lt;60,0,21-_xlfn.RANK.EQ(K121,$K$107:$K$122,0))</f>
        <v>0</v>
      </c>
      <c r="M121" s="100">
        <v>2.2000000000000002</v>
      </c>
      <c r="N121" s="100">
        <v>59.688000000000002</v>
      </c>
      <c r="O121" s="102">
        <f t="shared" si="91"/>
        <v>0</v>
      </c>
      <c r="P121" s="100">
        <v>2.2999999999999998</v>
      </c>
      <c r="Q121" s="100"/>
      <c r="R121" s="102">
        <f t="shared" si="92"/>
        <v>0</v>
      </c>
      <c r="S121" s="99">
        <v>2.1</v>
      </c>
      <c r="T121" s="100"/>
      <c r="U121" s="102">
        <f t="shared" si="86"/>
        <v>0</v>
      </c>
      <c r="V121" s="100">
        <v>2.2000000000000002</v>
      </c>
      <c r="W121" s="100"/>
      <c r="X121" s="102">
        <f t="shared" si="87"/>
        <v>0</v>
      </c>
      <c r="Y121" s="100">
        <v>2.2000000000000002</v>
      </c>
      <c r="Z121" s="100"/>
      <c r="AA121" s="102">
        <f>IF(Z121&lt;60,0,21-_xlfn.RANK.EQ(Z121,$Z$107:$Z$122,0))</f>
        <v>0</v>
      </c>
      <c r="AB121" s="100">
        <v>2.2999999999999998</v>
      </c>
      <c r="AC121" s="100"/>
      <c r="AD121" s="102">
        <f>IF(AC121&lt;60,0,21-_xlfn.RANK.EQ(AC121,$AC$107:$AC$122,0))</f>
        <v>0</v>
      </c>
      <c r="AE121" s="100">
        <v>2.2000000000000002</v>
      </c>
      <c r="AF121" s="100"/>
      <c r="AG121" s="102">
        <f>IF(AF121&lt;60,0,21-_xlfn.RANK.EQ(AF121,$AF$107:$AF$122,0))</f>
        <v>0</v>
      </c>
      <c r="AH121" s="100">
        <v>2.2999999999999998</v>
      </c>
      <c r="AI121" s="100"/>
      <c r="AJ121" s="102">
        <f>IF(AI121&lt;60,0,21-_xlfn.RANK.EQ(AI121,$AI$107:$AI$122,0))</f>
        <v>0</v>
      </c>
      <c r="AK121" s="100">
        <v>2.2000000000000002</v>
      </c>
      <c r="AL121" s="100"/>
      <c r="AM121" s="102">
        <f>IF(AL121&lt;60,0,21-_xlfn.RANK.EQ(AL121,$AL$107:$AL$122,0))</f>
        <v>0</v>
      </c>
      <c r="AN121" s="100">
        <v>2.2999999999999998</v>
      </c>
      <c r="AO121" s="100"/>
      <c r="AP121" s="102">
        <f>IF(AO121&lt;60,0,21-_xlfn.RANK.EQ(AO121,$AO$107:$AO$122,0))</f>
        <v>0</v>
      </c>
      <c r="AQ121" s="100">
        <v>2.2000000000000002</v>
      </c>
      <c r="AR121" s="100"/>
      <c r="AS121" s="102">
        <f>IF(AR121&lt;60,0,21-_xlfn.RANK.EQ(AR121,$AR$107:$AR$122,0))</f>
        <v>0</v>
      </c>
      <c r="AT121" s="100">
        <v>2.2999999999999998</v>
      </c>
      <c r="AU121" s="101"/>
      <c r="AV121" s="102">
        <f>IF(AU121&lt;60,0,21-_xlfn.RANK.EQ(AU121,$AU$107:$AU$122,0))</f>
        <v>0</v>
      </c>
    </row>
    <row r="122" spans="1:48" x14ac:dyDescent="0.25">
      <c r="A122" s="25" t="s">
        <v>238</v>
      </c>
      <c r="B122" s="25" t="s">
        <v>353</v>
      </c>
      <c r="C122" s="25" t="s">
        <v>220</v>
      </c>
      <c r="D122" s="25" t="s">
        <v>354</v>
      </c>
      <c r="E122" s="26"/>
      <c r="F122" s="141">
        <f t="shared" si="88"/>
        <v>39</v>
      </c>
      <c r="G122" s="104">
        <v>2.1</v>
      </c>
      <c r="H122" s="107"/>
      <c r="I122" s="103">
        <f t="shared" si="89"/>
        <v>0</v>
      </c>
      <c r="J122" s="104">
        <v>2.2000000000000002</v>
      </c>
      <c r="K122" s="107">
        <v>65</v>
      </c>
      <c r="L122" s="103">
        <f t="shared" si="90"/>
        <v>19</v>
      </c>
      <c r="M122" s="105">
        <v>2.2000000000000002</v>
      </c>
      <c r="N122" s="105"/>
      <c r="O122" s="102">
        <f t="shared" si="91"/>
        <v>0</v>
      </c>
      <c r="P122" s="105">
        <v>2.2999999999999998</v>
      </c>
      <c r="Q122" s="105">
        <v>72</v>
      </c>
      <c r="R122" s="102">
        <f t="shared" si="92"/>
        <v>20</v>
      </c>
      <c r="S122" s="104">
        <v>2.1</v>
      </c>
      <c r="T122" s="105"/>
      <c r="U122" s="103">
        <f t="shared" si="86"/>
        <v>0</v>
      </c>
      <c r="V122" s="105">
        <v>2.2000000000000002</v>
      </c>
      <c r="W122" s="105"/>
      <c r="X122" s="103">
        <f t="shared" si="87"/>
        <v>0</v>
      </c>
      <c r="Y122" s="105">
        <v>2.2000000000000002</v>
      </c>
      <c r="Z122" s="105"/>
      <c r="AA122" s="103">
        <f t="shared" si="93"/>
        <v>0</v>
      </c>
      <c r="AB122" s="105">
        <v>2.2999999999999998</v>
      </c>
      <c r="AC122" s="105"/>
      <c r="AD122" s="103">
        <f t="shared" si="94"/>
        <v>0</v>
      </c>
      <c r="AE122" s="105">
        <v>2.2000000000000002</v>
      </c>
      <c r="AF122" s="105"/>
      <c r="AG122" s="103">
        <f t="shared" si="95"/>
        <v>0</v>
      </c>
      <c r="AH122" s="105">
        <v>2.2999999999999998</v>
      </c>
      <c r="AI122" s="105"/>
      <c r="AJ122" s="103">
        <f t="shared" si="96"/>
        <v>0</v>
      </c>
      <c r="AK122" s="105">
        <v>2.2000000000000002</v>
      </c>
      <c r="AL122" s="105"/>
      <c r="AM122" s="103">
        <f t="shared" si="97"/>
        <v>0</v>
      </c>
      <c r="AN122" s="105">
        <v>2.2999999999999998</v>
      </c>
      <c r="AO122" s="105"/>
      <c r="AP122" s="103">
        <f t="shared" si="98"/>
        <v>0</v>
      </c>
      <c r="AQ122" s="105">
        <v>2.2000000000000002</v>
      </c>
      <c r="AR122" s="105"/>
      <c r="AS122" s="103">
        <f t="shared" si="99"/>
        <v>0</v>
      </c>
      <c r="AT122" s="105">
        <v>2.2999999999999998</v>
      </c>
      <c r="AU122" s="107"/>
      <c r="AV122" s="103">
        <f t="shared" si="100"/>
        <v>0</v>
      </c>
    </row>
    <row r="123" spans="1:48" x14ac:dyDescent="0.25">
      <c r="A123" s="25" t="s">
        <v>109</v>
      </c>
      <c r="B123" s="25" t="s">
        <v>110</v>
      </c>
      <c r="C123" s="25" t="s">
        <v>140</v>
      </c>
      <c r="D123" s="25" t="s">
        <v>112</v>
      </c>
      <c r="E123" s="26"/>
      <c r="F123" s="141">
        <f t="shared" si="88"/>
        <v>0</v>
      </c>
      <c r="G123" s="119">
        <v>2.1</v>
      </c>
      <c r="H123" s="126"/>
      <c r="I123" s="102">
        <f t="shared" ref="I123:I126" si="101">IF(H123&lt;60,0,21-_xlfn.RANK.EQ(H123,$H$107:$H$122,0))</f>
        <v>0</v>
      </c>
      <c r="J123" s="99">
        <v>2.2000000000000002</v>
      </c>
      <c r="K123" s="101"/>
      <c r="L123" s="102">
        <f t="shared" ref="L123:L126" si="102">IF(K123&lt;60,0,21-_xlfn.RANK.EQ(K123,$K$107:$K$122,0))</f>
        <v>0</v>
      </c>
      <c r="M123" s="100">
        <v>2.2000000000000002</v>
      </c>
      <c r="N123" s="100"/>
      <c r="O123" s="102">
        <f t="shared" si="91"/>
        <v>0</v>
      </c>
      <c r="P123" s="100">
        <v>2.2999999999999998</v>
      </c>
      <c r="Q123" s="100"/>
      <c r="R123" s="102">
        <f t="shared" si="92"/>
        <v>0</v>
      </c>
      <c r="S123" s="99">
        <v>2.1</v>
      </c>
      <c r="T123" s="100"/>
      <c r="U123" s="102">
        <f t="shared" si="86"/>
        <v>0</v>
      </c>
      <c r="V123" s="100">
        <v>2.2000000000000002</v>
      </c>
      <c r="W123" s="100"/>
      <c r="X123" s="102">
        <f t="shared" si="87"/>
        <v>0</v>
      </c>
      <c r="Y123" s="100">
        <v>2.2000000000000002</v>
      </c>
      <c r="Z123" s="100"/>
      <c r="AA123" s="102">
        <f t="shared" ref="AA123:AA126" si="103">IF(Z123&lt;60,0,21-_xlfn.RANK.EQ(Z123,$Z$107:$Z$122,0))</f>
        <v>0</v>
      </c>
      <c r="AB123" s="100">
        <v>2.2999999999999998</v>
      </c>
      <c r="AC123" s="100"/>
      <c r="AD123" s="102">
        <f t="shared" ref="AD123:AD126" si="104">IF(AC123&lt;60,0,21-_xlfn.RANK.EQ(AC123,$AC$107:$AC$122,0))</f>
        <v>0</v>
      </c>
      <c r="AE123" s="100">
        <v>2.2000000000000002</v>
      </c>
      <c r="AF123" s="100"/>
      <c r="AG123" s="102">
        <f t="shared" ref="AG123:AG126" si="105">IF(AF123&lt;60,0,21-_xlfn.RANK.EQ(AF123,$AF$107:$AF$122,0))</f>
        <v>0</v>
      </c>
      <c r="AH123" s="100">
        <v>2.2999999999999998</v>
      </c>
      <c r="AI123" s="100"/>
      <c r="AJ123" s="102">
        <f t="shared" ref="AJ123:AJ126" si="106">IF(AI123&lt;60,0,21-_xlfn.RANK.EQ(AI123,$AI$107:$AI$122,0))</f>
        <v>0</v>
      </c>
      <c r="AK123" s="100">
        <v>2.2000000000000002</v>
      </c>
      <c r="AL123" s="100"/>
      <c r="AM123" s="102">
        <f t="shared" ref="AM123:AM126" si="107">IF(AL123&lt;60,0,21-_xlfn.RANK.EQ(AL123,$AL$107:$AL$122,0))</f>
        <v>0</v>
      </c>
      <c r="AN123" s="100">
        <v>2.2999999999999998</v>
      </c>
      <c r="AO123" s="100"/>
      <c r="AP123" s="102">
        <f t="shared" ref="AP123:AP126" si="108">IF(AO123&lt;60,0,21-_xlfn.RANK.EQ(AO123,$AO$107:$AO$122,0))</f>
        <v>0</v>
      </c>
      <c r="AQ123" s="100">
        <v>2.2000000000000002</v>
      </c>
      <c r="AR123" s="100"/>
      <c r="AS123" s="102">
        <f t="shared" ref="AS123:AS126" si="109">IF(AR123&lt;60,0,21-_xlfn.RANK.EQ(AR123,$AR$107:$AR$122,0))</f>
        <v>0</v>
      </c>
      <c r="AT123" s="100">
        <v>2.2999999999999998</v>
      </c>
      <c r="AU123" s="101"/>
      <c r="AV123" s="102">
        <f t="shared" ref="AV123:AV126" si="110">IF(AU123&lt;60,0,21-_xlfn.RANK.EQ(AU123,$AU$107:$AU$122,0))</f>
        <v>0</v>
      </c>
    </row>
    <row r="124" spans="1:48" x14ac:dyDescent="0.25">
      <c r="A124" s="25" t="s">
        <v>109</v>
      </c>
      <c r="B124" s="25" t="s">
        <v>110</v>
      </c>
      <c r="C124" s="25" t="s">
        <v>140</v>
      </c>
      <c r="D124" s="25" t="s">
        <v>193</v>
      </c>
      <c r="E124" s="26"/>
      <c r="F124" s="141">
        <f t="shared" si="88"/>
        <v>0</v>
      </c>
      <c r="G124" s="119">
        <v>2.1</v>
      </c>
      <c r="H124" s="126"/>
      <c r="I124" s="102">
        <f t="shared" si="101"/>
        <v>0</v>
      </c>
      <c r="J124" s="99">
        <v>2.2000000000000002</v>
      </c>
      <c r="K124" s="101"/>
      <c r="L124" s="102">
        <f t="shared" si="102"/>
        <v>0</v>
      </c>
      <c r="M124" s="100">
        <v>2.2000000000000002</v>
      </c>
      <c r="N124" s="100"/>
      <c r="O124" s="102">
        <f t="shared" si="91"/>
        <v>0</v>
      </c>
      <c r="P124" s="100">
        <v>2.2999999999999998</v>
      </c>
      <c r="Q124" s="100"/>
      <c r="R124" s="102">
        <f t="shared" si="92"/>
        <v>0</v>
      </c>
      <c r="S124" s="99">
        <v>2.1</v>
      </c>
      <c r="T124" s="100"/>
      <c r="U124" s="102">
        <f t="shared" si="86"/>
        <v>0</v>
      </c>
      <c r="V124" s="100">
        <v>2.2000000000000002</v>
      </c>
      <c r="W124" s="100"/>
      <c r="X124" s="102">
        <f t="shared" si="87"/>
        <v>0</v>
      </c>
      <c r="Y124" s="100">
        <v>2.2000000000000002</v>
      </c>
      <c r="Z124" s="100"/>
      <c r="AA124" s="102">
        <f t="shared" si="103"/>
        <v>0</v>
      </c>
      <c r="AB124" s="100">
        <v>2.2999999999999998</v>
      </c>
      <c r="AC124" s="100"/>
      <c r="AD124" s="102">
        <f t="shared" si="104"/>
        <v>0</v>
      </c>
      <c r="AE124" s="100">
        <v>2.2000000000000002</v>
      </c>
      <c r="AF124" s="100"/>
      <c r="AG124" s="102">
        <f t="shared" si="105"/>
        <v>0</v>
      </c>
      <c r="AH124" s="100">
        <v>2.2999999999999998</v>
      </c>
      <c r="AI124" s="100"/>
      <c r="AJ124" s="102">
        <f t="shared" si="106"/>
        <v>0</v>
      </c>
      <c r="AK124" s="100">
        <v>2.2000000000000002</v>
      </c>
      <c r="AL124" s="100"/>
      <c r="AM124" s="102">
        <f t="shared" si="107"/>
        <v>0</v>
      </c>
      <c r="AN124" s="100">
        <v>2.2999999999999998</v>
      </c>
      <c r="AO124" s="100"/>
      <c r="AP124" s="102">
        <f t="shared" si="108"/>
        <v>0</v>
      </c>
      <c r="AQ124" s="100">
        <v>2.2000000000000002</v>
      </c>
      <c r="AR124" s="100"/>
      <c r="AS124" s="102">
        <f t="shared" si="109"/>
        <v>0</v>
      </c>
      <c r="AT124" s="100">
        <v>2.2999999999999998</v>
      </c>
      <c r="AU124" s="101"/>
      <c r="AV124" s="102">
        <f t="shared" si="110"/>
        <v>0</v>
      </c>
    </row>
    <row r="125" spans="1:48" x14ac:dyDescent="0.25">
      <c r="A125" s="25" t="s">
        <v>154</v>
      </c>
      <c r="B125" s="25" t="s">
        <v>395</v>
      </c>
      <c r="C125" s="25" t="s">
        <v>394</v>
      </c>
      <c r="D125" s="25" t="s">
        <v>393</v>
      </c>
      <c r="E125" s="26"/>
      <c r="F125" s="141">
        <f t="shared" si="88"/>
        <v>0</v>
      </c>
      <c r="G125" s="119">
        <v>2.1</v>
      </c>
      <c r="H125" s="126"/>
      <c r="I125" s="102">
        <f t="shared" si="101"/>
        <v>0</v>
      </c>
      <c r="J125" s="99">
        <v>2.2000000000000002</v>
      </c>
      <c r="K125" s="101"/>
      <c r="L125" s="102">
        <f t="shared" si="102"/>
        <v>0</v>
      </c>
      <c r="M125" s="100">
        <v>2.2000000000000002</v>
      </c>
      <c r="N125" s="100"/>
      <c r="O125" s="102">
        <f t="shared" si="91"/>
        <v>0</v>
      </c>
      <c r="P125" s="100">
        <v>2.2999999999999998</v>
      </c>
      <c r="Q125" s="100"/>
      <c r="R125" s="102">
        <f t="shared" si="92"/>
        <v>0</v>
      </c>
      <c r="S125" s="99">
        <v>2.1</v>
      </c>
      <c r="T125" s="100"/>
      <c r="U125" s="102">
        <f t="shared" si="86"/>
        <v>0</v>
      </c>
      <c r="V125" s="100">
        <v>2.2000000000000002</v>
      </c>
      <c r="W125" s="100"/>
      <c r="X125" s="102">
        <f t="shared" si="87"/>
        <v>0</v>
      </c>
      <c r="Y125" s="100">
        <v>2.2000000000000002</v>
      </c>
      <c r="Z125" s="100"/>
      <c r="AA125" s="102">
        <f t="shared" si="103"/>
        <v>0</v>
      </c>
      <c r="AB125" s="100">
        <v>2.2999999999999998</v>
      </c>
      <c r="AC125" s="100"/>
      <c r="AD125" s="102">
        <f t="shared" si="104"/>
        <v>0</v>
      </c>
      <c r="AE125" s="100">
        <v>2.2000000000000002</v>
      </c>
      <c r="AF125" s="100"/>
      <c r="AG125" s="102">
        <f t="shared" si="105"/>
        <v>0</v>
      </c>
      <c r="AH125" s="100">
        <v>2.2999999999999998</v>
      </c>
      <c r="AI125" s="100"/>
      <c r="AJ125" s="102">
        <f t="shared" si="106"/>
        <v>0</v>
      </c>
      <c r="AK125" s="100">
        <v>2.2000000000000002</v>
      </c>
      <c r="AL125" s="100"/>
      <c r="AM125" s="102">
        <f t="shared" si="107"/>
        <v>0</v>
      </c>
      <c r="AN125" s="100">
        <v>2.2999999999999998</v>
      </c>
      <c r="AO125" s="100"/>
      <c r="AP125" s="102">
        <f t="shared" si="108"/>
        <v>0</v>
      </c>
      <c r="AQ125" s="100">
        <v>2.2000000000000002</v>
      </c>
      <c r="AR125" s="100"/>
      <c r="AS125" s="102">
        <f t="shared" si="109"/>
        <v>0</v>
      </c>
      <c r="AT125" s="100">
        <v>2.2999999999999998</v>
      </c>
      <c r="AU125" s="101"/>
      <c r="AV125" s="102">
        <f t="shared" si="110"/>
        <v>0</v>
      </c>
    </row>
    <row r="126" spans="1:48" x14ac:dyDescent="0.25">
      <c r="A126" s="25" t="s">
        <v>185</v>
      </c>
      <c r="B126" s="25" t="s">
        <v>186</v>
      </c>
      <c r="C126" s="25" t="s">
        <v>126</v>
      </c>
      <c r="D126" s="25" t="s">
        <v>427</v>
      </c>
      <c r="E126" s="26"/>
      <c r="F126" s="141">
        <f t="shared" si="88"/>
        <v>18</v>
      </c>
      <c r="G126" s="119">
        <v>2.1</v>
      </c>
      <c r="H126" s="126"/>
      <c r="I126" s="102">
        <f t="shared" si="101"/>
        <v>0</v>
      </c>
      <c r="J126" s="99">
        <v>2.2000000000000002</v>
      </c>
      <c r="K126" s="101"/>
      <c r="L126" s="102">
        <f t="shared" si="102"/>
        <v>0</v>
      </c>
      <c r="M126" s="100">
        <v>2.2000000000000002</v>
      </c>
      <c r="N126" s="100">
        <v>68.906000000000006</v>
      </c>
      <c r="O126" s="102">
        <f t="shared" si="91"/>
        <v>18</v>
      </c>
      <c r="P126" s="100">
        <v>2.2999999999999998</v>
      </c>
      <c r="Q126" s="100"/>
      <c r="R126" s="102">
        <f t="shared" si="92"/>
        <v>0</v>
      </c>
      <c r="S126" s="99">
        <v>2.1</v>
      </c>
      <c r="T126" s="100"/>
      <c r="U126" s="102">
        <f t="shared" si="86"/>
        <v>0</v>
      </c>
      <c r="V126" s="100">
        <v>2.2000000000000002</v>
      </c>
      <c r="W126" s="100"/>
      <c r="X126" s="102">
        <f t="shared" si="87"/>
        <v>0</v>
      </c>
      <c r="Y126" s="100">
        <v>2.2000000000000002</v>
      </c>
      <c r="Z126" s="100"/>
      <c r="AA126" s="102">
        <f t="shared" si="103"/>
        <v>0</v>
      </c>
      <c r="AB126" s="100">
        <v>2.2999999999999998</v>
      </c>
      <c r="AC126" s="100"/>
      <c r="AD126" s="102">
        <f t="shared" si="104"/>
        <v>0</v>
      </c>
      <c r="AE126" s="100">
        <v>2.2000000000000002</v>
      </c>
      <c r="AF126" s="100"/>
      <c r="AG126" s="102">
        <f t="shared" si="105"/>
        <v>0</v>
      </c>
      <c r="AH126" s="100">
        <v>2.2999999999999998</v>
      </c>
      <c r="AI126" s="100"/>
      <c r="AJ126" s="102">
        <f t="shared" si="106"/>
        <v>0</v>
      </c>
      <c r="AK126" s="100">
        <v>2.2000000000000002</v>
      </c>
      <c r="AL126" s="100"/>
      <c r="AM126" s="102">
        <f t="shared" si="107"/>
        <v>0</v>
      </c>
      <c r="AN126" s="100">
        <v>2.2999999999999998</v>
      </c>
      <c r="AO126" s="100"/>
      <c r="AP126" s="102">
        <f t="shared" si="108"/>
        <v>0</v>
      </c>
      <c r="AQ126" s="100">
        <v>2.2000000000000002</v>
      </c>
      <c r="AR126" s="100"/>
      <c r="AS126" s="102">
        <f t="shared" si="109"/>
        <v>0</v>
      </c>
      <c r="AT126" s="100">
        <v>2.2999999999999998</v>
      </c>
      <c r="AU126" s="101"/>
      <c r="AV126" s="102">
        <f t="shared" si="110"/>
        <v>0</v>
      </c>
    </row>
    <row r="127" spans="1:48" x14ac:dyDescent="0.25">
      <c r="A127" s="35"/>
      <c r="B127" s="35"/>
      <c r="C127" s="35"/>
      <c r="D127" s="35"/>
      <c r="E127" s="35"/>
    </row>
    <row r="128" spans="1:48" ht="16.5" thickBot="1" x14ac:dyDescent="0.3">
      <c r="A128" s="35"/>
      <c r="B128" s="35"/>
      <c r="C128" s="35"/>
      <c r="D128" s="35"/>
      <c r="E128" s="35"/>
    </row>
    <row r="129" spans="1:48" ht="24" thickBot="1" x14ac:dyDescent="0.3">
      <c r="G129" s="237" t="s">
        <v>279</v>
      </c>
      <c r="H129" s="238"/>
      <c r="I129" s="241"/>
      <c r="J129" s="241"/>
      <c r="K129" s="241"/>
      <c r="L129" s="229"/>
      <c r="M129" s="237" t="s">
        <v>281</v>
      </c>
      <c r="N129" s="238"/>
      <c r="O129" s="241"/>
      <c r="P129" s="241"/>
      <c r="Q129" s="241"/>
      <c r="R129" s="229"/>
      <c r="S129" s="237" t="s">
        <v>280</v>
      </c>
      <c r="T129" s="238"/>
      <c r="U129" s="241"/>
      <c r="V129" s="241"/>
      <c r="W129" s="241"/>
      <c r="X129" s="229"/>
      <c r="Y129" s="240" t="s">
        <v>1</v>
      </c>
      <c r="Z129" s="239"/>
      <c r="AA129" s="239"/>
      <c r="AB129" s="239"/>
      <c r="AC129" s="239"/>
      <c r="AD129" s="247"/>
      <c r="AE129" s="227" t="s">
        <v>347</v>
      </c>
      <c r="AF129" s="228"/>
      <c r="AG129" s="241"/>
      <c r="AH129" s="241"/>
      <c r="AI129" s="241"/>
      <c r="AJ129" s="229"/>
      <c r="AK129" s="227" t="s">
        <v>282</v>
      </c>
      <c r="AL129" s="228"/>
      <c r="AM129" s="241"/>
      <c r="AN129" s="241"/>
      <c r="AO129" s="241"/>
      <c r="AP129" s="229"/>
      <c r="AQ129" s="227" t="s">
        <v>53</v>
      </c>
      <c r="AR129" s="228"/>
      <c r="AS129" s="241"/>
      <c r="AT129" s="241"/>
      <c r="AU129" s="241"/>
      <c r="AV129" s="229"/>
    </row>
    <row r="130" spans="1:48" ht="47.25" x14ac:dyDescent="0.25">
      <c r="A130" s="222" t="s">
        <v>59</v>
      </c>
      <c r="B130" s="217"/>
      <c r="C130" s="217"/>
      <c r="D130" s="217"/>
      <c r="E130" s="217"/>
      <c r="F130" s="143" t="s">
        <v>4</v>
      </c>
      <c r="G130" s="13" t="s">
        <v>51</v>
      </c>
      <c r="H130" s="16" t="s">
        <v>52</v>
      </c>
      <c r="I130" s="12" t="s">
        <v>9</v>
      </c>
      <c r="J130" s="13" t="s">
        <v>51</v>
      </c>
      <c r="K130" s="16" t="s">
        <v>52</v>
      </c>
      <c r="L130" s="12" t="s">
        <v>9</v>
      </c>
      <c r="M130" s="13" t="s">
        <v>51</v>
      </c>
      <c r="N130" s="16" t="s">
        <v>52</v>
      </c>
      <c r="O130" s="12" t="s">
        <v>9</v>
      </c>
      <c r="P130" s="13" t="s">
        <v>51</v>
      </c>
      <c r="Q130" s="16" t="s">
        <v>52</v>
      </c>
      <c r="R130" s="12" t="s">
        <v>9</v>
      </c>
      <c r="S130" s="13" t="s">
        <v>51</v>
      </c>
      <c r="T130" s="16" t="s">
        <v>52</v>
      </c>
      <c r="U130" s="12" t="s">
        <v>9</v>
      </c>
      <c r="V130" s="13" t="s">
        <v>51</v>
      </c>
      <c r="W130" s="16" t="s">
        <v>52</v>
      </c>
      <c r="X130" s="12" t="s">
        <v>9</v>
      </c>
      <c r="Y130" s="13" t="s">
        <v>51</v>
      </c>
      <c r="Z130" s="16" t="s">
        <v>52</v>
      </c>
      <c r="AA130" s="12" t="s">
        <v>9</v>
      </c>
      <c r="AB130" s="13" t="s">
        <v>51</v>
      </c>
      <c r="AC130" s="16" t="s">
        <v>52</v>
      </c>
      <c r="AD130" s="12" t="s">
        <v>9</v>
      </c>
      <c r="AE130" s="13" t="s">
        <v>51</v>
      </c>
      <c r="AF130" s="16" t="s">
        <v>52</v>
      </c>
      <c r="AG130" s="12" t="s">
        <v>9</v>
      </c>
      <c r="AH130" s="13" t="s">
        <v>51</v>
      </c>
      <c r="AI130" s="16" t="s">
        <v>52</v>
      </c>
      <c r="AJ130" s="12" t="s">
        <v>9</v>
      </c>
      <c r="AK130" s="13" t="s">
        <v>51</v>
      </c>
      <c r="AL130" s="16" t="s">
        <v>52</v>
      </c>
      <c r="AM130" s="12" t="s">
        <v>9</v>
      </c>
      <c r="AN130" s="13" t="s">
        <v>51</v>
      </c>
      <c r="AO130" s="16" t="s">
        <v>52</v>
      </c>
      <c r="AP130" s="12" t="s">
        <v>9</v>
      </c>
      <c r="AQ130" s="13" t="s">
        <v>51</v>
      </c>
      <c r="AR130" s="16" t="s">
        <v>52</v>
      </c>
      <c r="AS130" s="12" t="s">
        <v>9</v>
      </c>
      <c r="AT130" s="13" t="s">
        <v>51</v>
      </c>
      <c r="AU130" s="16" t="s">
        <v>52</v>
      </c>
      <c r="AV130" s="12" t="s">
        <v>9</v>
      </c>
    </row>
    <row r="131" spans="1:48" s="41" customFormat="1" x14ac:dyDescent="0.25">
      <c r="A131" s="18" t="s">
        <v>11</v>
      </c>
      <c r="B131" s="18" t="s">
        <v>12</v>
      </c>
      <c r="C131" s="19" t="s">
        <v>13</v>
      </c>
      <c r="D131" s="18" t="s">
        <v>14</v>
      </c>
      <c r="E131" s="19" t="s">
        <v>61</v>
      </c>
      <c r="F131" s="45"/>
      <c r="G131" s="82"/>
      <c r="H131" s="86"/>
      <c r="I131" s="45"/>
      <c r="J131" s="82"/>
      <c r="K131" s="86"/>
      <c r="L131" s="45"/>
      <c r="M131" s="82"/>
      <c r="N131" s="86"/>
      <c r="O131" s="45"/>
      <c r="P131" s="82"/>
      <c r="Q131" s="86"/>
      <c r="R131" s="45"/>
      <c r="S131" s="82"/>
      <c r="T131" s="86"/>
      <c r="U131" s="45"/>
      <c r="V131" s="82"/>
      <c r="W131" s="86"/>
      <c r="X131" s="45"/>
      <c r="Y131" s="82"/>
      <c r="Z131" s="86"/>
      <c r="AA131" s="45"/>
      <c r="AB131" s="82"/>
      <c r="AC131" s="86"/>
      <c r="AD131" s="45"/>
      <c r="AE131" s="82"/>
      <c r="AF131" s="86"/>
      <c r="AG131" s="45"/>
      <c r="AH131" s="82"/>
      <c r="AI131" s="86"/>
      <c r="AJ131" s="45"/>
      <c r="AK131" s="82"/>
      <c r="AL131" s="86"/>
      <c r="AM131" s="45"/>
      <c r="AN131" s="82"/>
      <c r="AO131" s="86"/>
      <c r="AP131" s="45"/>
      <c r="AQ131" s="82"/>
      <c r="AR131" s="86"/>
      <c r="AS131" s="45"/>
      <c r="AT131" s="82"/>
      <c r="AU131" s="86"/>
      <c r="AV131" s="45"/>
    </row>
    <row r="132" spans="1:48" s="41" customFormat="1" x14ac:dyDescent="0.2">
      <c r="A132" s="25" t="s">
        <v>157</v>
      </c>
      <c r="B132" s="25" t="s">
        <v>158</v>
      </c>
      <c r="C132" s="26" t="s">
        <v>140</v>
      </c>
      <c r="D132" s="25" t="s">
        <v>159</v>
      </c>
      <c r="E132" s="19"/>
      <c r="F132" s="141">
        <f>20+I132</f>
        <v>38</v>
      </c>
      <c r="G132" s="99">
        <v>3.1</v>
      </c>
      <c r="H132" s="101">
        <v>61.143000000000001</v>
      </c>
      <c r="I132" s="102">
        <f t="shared" ref="I132:I143" si="111">IF(H132&lt;58,0,21-_xlfn.RANK.EQ(H132,$H$132:$H$141,0))</f>
        <v>18</v>
      </c>
      <c r="J132" s="99">
        <v>3.2</v>
      </c>
      <c r="K132" s="101">
        <v>64</v>
      </c>
      <c r="L132" s="102">
        <f t="shared" ref="L132:L143" si="112">IF(K132&lt;58,0,21-_xlfn.RANK.EQ(K132,$K$132:$K$141,0))</f>
        <v>20</v>
      </c>
      <c r="M132" s="99">
        <v>3.2</v>
      </c>
      <c r="N132" s="101">
        <v>63.188000000000002</v>
      </c>
      <c r="O132" s="102">
        <f t="shared" ref="O132:O143" si="113">IF(N132&lt;58,0,21-_xlfn.RANK.EQ(N132,$N$132:$N$141,0))</f>
        <v>20</v>
      </c>
      <c r="P132" s="99">
        <v>3.3</v>
      </c>
      <c r="Q132" s="101"/>
      <c r="R132" s="102">
        <f t="shared" ref="R132:R143" si="114">IF(Q132&lt;58,0,21-_xlfn.RANK.EQ(Q132,$Q$132:$Q$141,0))</f>
        <v>0</v>
      </c>
      <c r="S132" s="99">
        <v>3.1</v>
      </c>
      <c r="T132" s="101"/>
      <c r="U132" s="102">
        <f t="shared" ref="U132:U143" si="115">IF(T132&lt;58,0,21-_xlfn.RANK.EQ(T132,$T$132:$T$141,0))</f>
        <v>0</v>
      </c>
      <c r="V132" s="99">
        <v>3.2</v>
      </c>
      <c r="W132" s="101"/>
      <c r="X132" s="102">
        <f t="shared" ref="X132:X143" si="116">IF(W132&lt;58,0,21-_xlfn.RANK.EQ(W132,$W$132:$W$141,0))</f>
        <v>0</v>
      </c>
      <c r="Y132" s="99">
        <v>3.2</v>
      </c>
      <c r="Z132" s="101"/>
      <c r="AA132" s="102">
        <f t="shared" ref="AA132:AA143" si="117">IF(Z132&lt;58,0,21-_xlfn.RANK.EQ(Z132,$Z$132:$Z$141,0))</f>
        <v>0</v>
      </c>
      <c r="AB132" s="99">
        <v>3.3</v>
      </c>
      <c r="AC132" s="101"/>
      <c r="AD132" s="102">
        <f t="shared" ref="AD132:AD143" si="118">IF(AC132&lt;58,0,21-_xlfn.RANK.EQ(AC132,$AC$132:$AC$141,0))</f>
        <v>0</v>
      </c>
      <c r="AE132" s="99">
        <v>2.2000000000000002</v>
      </c>
      <c r="AF132" s="101"/>
      <c r="AG132" s="102">
        <f t="shared" ref="AG132:AG143" si="119">IF(AF132&lt;58,0,21-_xlfn.RANK.EQ(AF132,$AF$132:$AF$141,0))</f>
        <v>0</v>
      </c>
      <c r="AH132" s="99">
        <v>2.2999999999999998</v>
      </c>
      <c r="AI132" s="101"/>
      <c r="AJ132" s="102">
        <f t="shared" ref="AJ132:AJ143" si="120">IF(AI132&lt;58,0,21-_xlfn.RANK.EQ(AI132,$AI$132:$AI$141,0))</f>
        <v>0</v>
      </c>
      <c r="AK132" s="99">
        <v>2.2000000000000002</v>
      </c>
      <c r="AL132" s="101"/>
      <c r="AM132" s="102">
        <f t="shared" ref="AM132:AM143" si="121">IF(AL132&lt;58,0,21-_xlfn.RANK.EQ(AL132,$AL$132:$AL$141,0))</f>
        <v>0</v>
      </c>
      <c r="AN132" s="99">
        <v>2.2999999999999998</v>
      </c>
      <c r="AO132" s="101"/>
      <c r="AP132" s="102">
        <f t="shared" ref="AP132:AP143" si="122">IF(AO132&lt;58,0,21-_xlfn.RANK.EQ(AO132,$AO$132:$AO$141,0))</f>
        <v>0</v>
      </c>
      <c r="AQ132" s="99">
        <v>2.2000000000000002</v>
      </c>
      <c r="AR132" s="101"/>
      <c r="AS132" s="102">
        <f t="shared" ref="AS132:AS143" si="123">IF(AR132&lt;58,0,21-_xlfn.RANK.EQ(AR132,$AR$132:$AR$141,0))</f>
        <v>0</v>
      </c>
      <c r="AT132" s="99">
        <v>2.2999999999999998</v>
      </c>
      <c r="AU132" s="101"/>
      <c r="AV132" s="102">
        <f t="shared" ref="AV132:AV143" si="124">IF(AU132&lt;58,0,21-_xlfn.RANK.EQ(AU132,$AU$132:$AU$141,0))</f>
        <v>0</v>
      </c>
    </row>
    <row r="133" spans="1:48" s="41" customFormat="1" x14ac:dyDescent="0.2">
      <c r="A133" s="25" t="s">
        <v>182</v>
      </c>
      <c r="B133" s="25" t="s">
        <v>183</v>
      </c>
      <c r="C133" s="26" t="s">
        <v>140</v>
      </c>
      <c r="D133" s="25" t="s">
        <v>184</v>
      </c>
      <c r="E133" s="19"/>
      <c r="F133" s="141">
        <f t="shared" ref="F133:F143" si="125">IF(N(H133)&gt;=N(K133), I133, L133)+IF(N(N133)&gt;=N(Q133), O133, R133)</f>
        <v>15</v>
      </c>
      <c r="G133" s="99">
        <v>3.1</v>
      </c>
      <c r="H133" s="101"/>
      <c r="I133" s="102">
        <f t="shared" si="111"/>
        <v>0</v>
      </c>
      <c r="J133" s="99">
        <v>3.2</v>
      </c>
      <c r="K133" s="101"/>
      <c r="L133" s="102">
        <f t="shared" si="112"/>
        <v>0</v>
      </c>
      <c r="M133" s="99">
        <v>3.2</v>
      </c>
      <c r="N133" s="101">
        <v>59.438000000000002</v>
      </c>
      <c r="O133" s="102">
        <f t="shared" si="113"/>
        <v>15</v>
      </c>
      <c r="P133" s="99">
        <v>3.3</v>
      </c>
      <c r="Q133" s="101"/>
      <c r="R133" s="102">
        <f t="shared" si="114"/>
        <v>0</v>
      </c>
      <c r="S133" s="99">
        <v>3.1</v>
      </c>
      <c r="T133" s="101"/>
      <c r="U133" s="102">
        <f t="shared" si="115"/>
        <v>0</v>
      </c>
      <c r="V133" s="99">
        <v>3.2</v>
      </c>
      <c r="W133" s="101"/>
      <c r="X133" s="102">
        <f t="shared" si="116"/>
        <v>0</v>
      </c>
      <c r="Y133" s="99">
        <v>3.2</v>
      </c>
      <c r="Z133" s="101"/>
      <c r="AA133" s="102">
        <f t="shared" si="117"/>
        <v>0</v>
      </c>
      <c r="AB133" s="99">
        <v>3.3</v>
      </c>
      <c r="AC133" s="101"/>
      <c r="AD133" s="102">
        <f t="shared" si="118"/>
        <v>0</v>
      </c>
      <c r="AE133" s="99">
        <v>2.2000000000000002</v>
      </c>
      <c r="AF133" s="101"/>
      <c r="AG133" s="102">
        <f t="shared" si="119"/>
        <v>0</v>
      </c>
      <c r="AH133" s="99">
        <v>2.2999999999999998</v>
      </c>
      <c r="AI133" s="101"/>
      <c r="AJ133" s="102">
        <f t="shared" si="120"/>
        <v>0</v>
      </c>
      <c r="AK133" s="99">
        <v>2.2000000000000002</v>
      </c>
      <c r="AL133" s="101"/>
      <c r="AM133" s="102">
        <f t="shared" si="121"/>
        <v>0</v>
      </c>
      <c r="AN133" s="99">
        <v>2.2999999999999998</v>
      </c>
      <c r="AO133" s="101"/>
      <c r="AP133" s="102">
        <f t="shared" si="122"/>
        <v>0</v>
      </c>
      <c r="AQ133" s="99">
        <v>2.2000000000000002</v>
      </c>
      <c r="AR133" s="101"/>
      <c r="AS133" s="102">
        <f t="shared" si="123"/>
        <v>0</v>
      </c>
      <c r="AT133" s="99">
        <v>2.2999999999999998</v>
      </c>
      <c r="AU133" s="101"/>
      <c r="AV133" s="102">
        <f t="shared" si="124"/>
        <v>0</v>
      </c>
    </row>
    <row r="134" spans="1:48" s="41" customFormat="1" x14ac:dyDescent="0.2">
      <c r="A134" s="25" t="s">
        <v>247</v>
      </c>
      <c r="B134" s="25" t="s">
        <v>248</v>
      </c>
      <c r="C134" s="25" t="s">
        <v>136</v>
      </c>
      <c r="D134" s="25" t="s">
        <v>249</v>
      </c>
      <c r="E134" s="19"/>
      <c r="F134" s="141">
        <f t="shared" si="125"/>
        <v>20</v>
      </c>
      <c r="G134" s="99">
        <v>3.1</v>
      </c>
      <c r="H134" s="101"/>
      <c r="I134" s="102">
        <f t="shared" si="111"/>
        <v>0</v>
      </c>
      <c r="J134" s="99">
        <v>3.2</v>
      </c>
      <c r="K134" s="101"/>
      <c r="L134" s="102">
        <f t="shared" si="112"/>
        <v>0</v>
      </c>
      <c r="M134" s="99">
        <v>3.2</v>
      </c>
      <c r="N134" s="101">
        <v>62.813000000000002</v>
      </c>
      <c r="O134" s="102">
        <f t="shared" si="113"/>
        <v>19</v>
      </c>
      <c r="P134" s="99">
        <v>3.3</v>
      </c>
      <c r="Q134" s="101">
        <v>63.78</v>
      </c>
      <c r="R134" s="102">
        <f t="shared" si="114"/>
        <v>20</v>
      </c>
      <c r="S134" s="99">
        <v>3.1</v>
      </c>
      <c r="T134" s="101"/>
      <c r="U134" s="102">
        <f t="shared" si="115"/>
        <v>0</v>
      </c>
      <c r="V134" s="99">
        <v>3.2</v>
      </c>
      <c r="W134" s="101"/>
      <c r="X134" s="102">
        <f t="shared" si="116"/>
        <v>0</v>
      </c>
      <c r="Y134" s="99">
        <v>3.2</v>
      </c>
      <c r="Z134" s="101"/>
      <c r="AA134" s="102">
        <f t="shared" si="117"/>
        <v>0</v>
      </c>
      <c r="AB134" s="99">
        <v>3.3</v>
      </c>
      <c r="AC134" s="101"/>
      <c r="AD134" s="102">
        <f t="shared" si="118"/>
        <v>0</v>
      </c>
      <c r="AE134" s="99">
        <v>2.2000000000000002</v>
      </c>
      <c r="AF134" s="101"/>
      <c r="AG134" s="102">
        <f t="shared" si="119"/>
        <v>0</v>
      </c>
      <c r="AH134" s="99">
        <v>2.2999999999999998</v>
      </c>
      <c r="AI134" s="101"/>
      <c r="AJ134" s="102">
        <f t="shared" si="120"/>
        <v>0</v>
      </c>
      <c r="AK134" s="99">
        <v>2.2000000000000002</v>
      </c>
      <c r="AL134" s="101"/>
      <c r="AM134" s="102">
        <f t="shared" si="121"/>
        <v>0</v>
      </c>
      <c r="AN134" s="99">
        <v>2.2999999999999998</v>
      </c>
      <c r="AO134" s="101"/>
      <c r="AP134" s="102">
        <f t="shared" si="122"/>
        <v>0</v>
      </c>
      <c r="AQ134" s="99">
        <v>2.2000000000000002</v>
      </c>
      <c r="AR134" s="101"/>
      <c r="AS134" s="102">
        <f t="shared" si="123"/>
        <v>0</v>
      </c>
      <c r="AT134" s="99">
        <v>2.2999999999999998</v>
      </c>
      <c r="AU134" s="101"/>
      <c r="AV134" s="102">
        <f t="shared" si="124"/>
        <v>0</v>
      </c>
    </row>
    <row r="135" spans="1:48" s="41" customFormat="1" x14ac:dyDescent="0.2">
      <c r="A135" s="25" t="s">
        <v>247</v>
      </c>
      <c r="B135" s="25" t="s">
        <v>248</v>
      </c>
      <c r="C135" s="25" t="s">
        <v>136</v>
      </c>
      <c r="D135" s="25" t="s">
        <v>287</v>
      </c>
      <c r="E135" s="19"/>
      <c r="F135" s="141">
        <f t="shared" si="125"/>
        <v>0</v>
      </c>
      <c r="G135" s="99">
        <v>3.1</v>
      </c>
      <c r="H135" s="101"/>
      <c r="I135" s="102">
        <f t="shared" si="111"/>
        <v>0</v>
      </c>
      <c r="J135" s="99">
        <v>3.2</v>
      </c>
      <c r="K135" s="101"/>
      <c r="L135" s="102">
        <f t="shared" si="112"/>
        <v>0</v>
      </c>
      <c r="M135" s="99">
        <v>3.2</v>
      </c>
      <c r="N135" s="101"/>
      <c r="O135" s="102">
        <f t="shared" si="113"/>
        <v>0</v>
      </c>
      <c r="P135" s="99">
        <v>3.3</v>
      </c>
      <c r="Q135" s="101"/>
      <c r="R135" s="102">
        <f t="shared" si="114"/>
        <v>0</v>
      </c>
      <c r="S135" s="99">
        <v>3.1</v>
      </c>
      <c r="T135" s="101"/>
      <c r="U135" s="102">
        <f t="shared" si="115"/>
        <v>0</v>
      </c>
      <c r="V135" s="99">
        <v>3.2</v>
      </c>
      <c r="W135" s="101"/>
      <c r="X135" s="102">
        <f t="shared" si="116"/>
        <v>0</v>
      </c>
      <c r="Y135" s="99">
        <v>3.2</v>
      </c>
      <c r="Z135" s="101"/>
      <c r="AA135" s="102">
        <f t="shared" si="117"/>
        <v>0</v>
      </c>
      <c r="AB135" s="99">
        <v>3.3</v>
      </c>
      <c r="AC135" s="101"/>
      <c r="AD135" s="102">
        <f t="shared" si="118"/>
        <v>0</v>
      </c>
      <c r="AE135" s="99">
        <v>2.2000000000000002</v>
      </c>
      <c r="AF135" s="101"/>
      <c r="AG135" s="102">
        <f t="shared" si="119"/>
        <v>0</v>
      </c>
      <c r="AH135" s="99">
        <v>2.2999999999999998</v>
      </c>
      <c r="AI135" s="101"/>
      <c r="AJ135" s="102">
        <f t="shared" si="120"/>
        <v>0</v>
      </c>
      <c r="AK135" s="99">
        <v>2.2000000000000002</v>
      </c>
      <c r="AL135" s="101"/>
      <c r="AM135" s="102">
        <f t="shared" si="121"/>
        <v>0</v>
      </c>
      <c r="AN135" s="99">
        <v>2.2999999999999998</v>
      </c>
      <c r="AO135" s="101"/>
      <c r="AP135" s="102">
        <f t="shared" si="122"/>
        <v>0</v>
      </c>
      <c r="AQ135" s="99">
        <v>2.2000000000000002</v>
      </c>
      <c r="AR135" s="101"/>
      <c r="AS135" s="102">
        <f t="shared" si="123"/>
        <v>0</v>
      </c>
      <c r="AT135" s="99">
        <v>2.2999999999999998</v>
      </c>
      <c r="AU135" s="101"/>
      <c r="AV135" s="102">
        <f t="shared" si="124"/>
        <v>0</v>
      </c>
    </row>
    <row r="136" spans="1:48" x14ac:dyDescent="0.25">
      <c r="A136" s="25" t="s">
        <v>185</v>
      </c>
      <c r="B136" s="25" t="s">
        <v>186</v>
      </c>
      <c r="C136" s="26" t="s">
        <v>126</v>
      </c>
      <c r="D136" s="26" t="s">
        <v>187</v>
      </c>
      <c r="E136" s="26"/>
      <c r="F136" s="141">
        <f t="shared" si="125"/>
        <v>0</v>
      </c>
      <c r="G136" s="99">
        <v>3.1</v>
      </c>
      <c r="H136" s="101"/>
      <c r="I136" s="102">
        <f t="shared" si="111"/>
        <v>0</v>
      </c>
      <c r="J136" s="99">
        <v>3.2</v>
      </c>
      <c r="K136" s="101"/>
      <c r="L136" s="102">
        <f t="shared" si="112"/>
        <v>0</v>
      </c>
      <c r="M136" s="99">
        <v>3.2</v>
      </c>
      <c r="N136" s="101"/>
      <c r="O136" s="102">
        <f t="shared" si="113"/>
        <v>0</v>
      </c>
      <c r="P136" s="99">
        <v>3.3</v>
      </c>
      <c r="Q136" s="101"/>
      <c r="R136" s="102">
        <f t="shared" si="114"/>
        <v>0</v>
      </c>
      <c r="S136" s="99">
        <v>3.1</v>
      </c>
      <c r="T136" s="101"/>
      <c r="U136" s="102">
        <f t="shared" si="115"/>
        <v>0</v>
      </c>
      <c r="V136" s="99">
        <v>3.2</v>
      </c>
      <c r="W136" s="101"/>
      <c r="X136" s="102">
        <f t="shared" si="116"/>
        <v>0</v>
      </c>
      <c r="Y136" s="99">
        <v>3.2</v>
      </c>
      <c r="Z136" s="101"/>
      <c r="AA136" s="102">
        <f t="shared" si="117"/>
        <v>0</v>
      </c>
      <c r="AB136" s="99">
        <v>3.3</v>
      </c>
      <c r="AC136" s="101"/>
      <c r="AD136" s="102">
        <f t="shared" si="118"/>
        <v>0</v>
      </c>
      <c r="AE136" s="99">
        <v>2.2000000000000002</v>
      </c>
      <c r="AF136" s="101"/>
      <c r="AG136" s="102">
        <f t="shared" si="119"/>
        <v>0</v>
      </c>
      <c r="AH136" s="99">
        <v>2.2999999999999998</v>
      </c>
      <c r="AI136" s="101"/>
      <c r="AJ136" s="102">
        <f t="shared" si="120"/>
        <v>0</v>
      </c>
      <c r="AK136" s="99">
        <v>2.2000000000000002</v>
      </c>
      <c r="AL136" s="101"/>
      <c r="AM136" s="102">
        <f t="shared" si="121"/>
        <v>0</v>
      </c>
      <c r="AN136" s="99">
        <v>2.2999999999999998</v>
      </c>
      <c r="AO136" s="101"/>
      <c r="AP136" s="102">
        <f t="shared" si="122"/>
        <v>0</v>
      </c>
      <c r="AQ136" s="99">
        <v>2.2000000000000002</v>
      </c>
      <c r="AR136" s="101"/>
      <c r="AS136" s="102">
        <f t="shared" si="123"/>
        <v>0</v>
      </c>
      <c r="AT136" s="99">
        <v>2.2999999999999998</v>
      </c>
      <c r="AU136" s="101"/>
      <c r="AV136" s="102">
        <f t="shared" si="124"/>
        <v>0</v>
      </c>
    </row>
    <row r="137" spans="1:48" x14ac:dyDescent="0.25">
      <c r="A137" s="25" t="s">
        <v>215</v>
      </c>
      <c r="B137" s="25" t="s">
        <v>216</v>
      </c>
      <c r="C137" s="26" t="s">
        <v>217</v>
      </c>
      <c r="D137" s="25" t="s">
        <v>218</v>
      </c>
      <c r="E137" s="26"/>
      <c r="F137" s="141">
        <f t="shared" si="125"/>
        <v>0</v>
      </c>
      <c r="G137" s="99">
        <v>3.1</v>
      </c>
      <c r="H137" s="101"/>
      <c r="I137" s="102">
        <f t="shared" si="111"/>
        <v>0</v>
      </c>
      <c r="J137" s="99">
        <v>3.2</v>
      </c>
      <c r="K137" s="101"/>
      <c r="L137" s="102">
        <f t="shared" si="112"/>
        <v>0</v>
      </c>
      <c r="M137" s="99">
        <v>3.2</v>
      </c>
      <c r="N137" s="101"/>
      <c r="O137" s="102">
        <f t="shared" si="113"/>
        <v>0</v>
      </c>
      <c r="P137" s="99">
        <v>3.3</v>
      </c>
      <c r="Q137" s="101"/>
      <c r="R137" s="102">
        <f t="shared" si="114"/>
        <v>0</v>
      </c>
      <c r="S137" s="99">
        <v>3.1</v>
      </c>
      <c r="T137" s="101"/>
      <c r="U137" s="102">
        <f t="shared" si="115"/>
        <v>0</v>
      </c>
      <c r="V137" s="99">
        <v>3.2</v>
      </c>
      <c r="W137" s="101"/>
      <c r="X137" s="102">
        <f t="shared" si="116"/>
        <v>0</v>
      </c>
      <c r="Y137" s="99">
        <v>3.2</v>
      </c>
      <c r="Z137" s="101"/>
      <c r="AA137" s="102">
        <f t="shared" si="117"/>
        <v>0</v>
      </c>
      <c r="AB137" s="99">
        <v>3.3</v>
      </c>
      <c r="AC137" s="101"/>
      <c r="AD137" s="102">
        <f t="shared" si="118"/>
        <v>0</v>
      </c>
      <c r="AE137" s="99">
        <v>2.2000000000000002</v>
      </c>
      <c r="AF137" s="101"/>
      <c r="AG137" s="102">
        <f t="shared" si="119"/>
        <v>0</v>
      </c>
      <c r="AH137" s="99">
        <v>2.2999999999999998</v>
      </c>
      <c r="AI137" s="101"/>
      <c r="AJ137" s="102">
        <f t="shared" si="120"/>
        <v>0</v>
      </c>
      <c r="AK137" s="99">
        <v>2.2000000000000002</v>
      </c>
      <c r="AL137" s="101"/>
      <c r="AM137" s="102">
        <f t="shared" si="121"/>
        <v>0</v>
      </c>
      <c r="AN137" s="99">
        <v>2.2999999999999998</v>
      </c>
      <c r="AO137" s="101"/>
      <c r="AP137" s="102">
        <f t="shared" si="122"/>
        <v>0</v>
      </c>
      <c r="AQ137" s="99">
        <v>2.2000000000000002</v>
      </c>
      <c r="AR137" s="101"/>
      <c r="AS137" s="102">
        <f t="shared" si="123"/>
        <v>0</v>
      </c>
      <c r="AT137" s="99">
        <v>2.2999999999999998</v>
      </c>
      <c r="AU137" s="101"/>
      <c r="AV137" s="102">
        <f t="shared" si="124"/>
        <v>0</v>
      </c>
    </row>
    <row r="138" spans="1:48" x14ac:dyDescent="0.25">
      <c r="A138" s="25" t="s">
        <v>255</v>
      </c>
      <c r="B138" s="25" t="s">
        <v>105</v>
      </c>
      <c r="C138" s="26" t="s">
        <v>342</v>
      </c>
      <c r="D138" s="25" t="s">
        <v>106</v>
      </c>
      <c r="E138" s="26"/>
      <c r="F138" s="141">
        <f t="shared" si="125"/>
        <v>0</v>
      </c>
      <c r="G138" s="99">
        <v>3.1</v>
      </c>
      <c r="H138" s="101"/>
      <c r="I138" s="102">
        <f t="shared" si="111"/>
        <v>0</v>
      </c>
      <c r="J138" s="99">
        <v>3.2</v>
      </c>
      <c r="K138" s="101"/>
      <c r="L138" s="102">
        <f t="shared" si="112"/>
        <v>0</v>
      </c>
      <c r="M138" s="99">
        <v>3.2</v>
      </c>
      <c r="N138" s="101"/>
      <c r="O138" s="102">
        <f t="shared" si="113"/>
        <v>0</v>
      </c>
      <c r="P138" s="99">
        <v>3.3</v>
      </c>
      <c r="Q138" s="101"/>
      <c r="R138" s="102">
        <f t="shared" si="114"/>
        <v>0</v>
      </c>
      <c r="S138" s="99">
        <v>3.1</v>
      </c>
      <c r="T138" s="101"/>
      <c r="U138" s="102">
        <f t="shared" si="115"/>
        <v>0</v>
      </c>
      <c r="V138" s="99">
        <v>3.2</v>
      </c>
      <c r="W138" s="101"/>
      <c r="X138" s="102">
        <f t="shared" si="116"/>
        <v>0</v>
      </c>
      <c r="Y138" s="99">
        <v>3.2</v>
      </c>
      <c r="Z138" s="101"/>
      <c r="AA138" s="102">
        <f t="shared" si="117"/>
        <v>0</v>
      </c>
      <c r="AB138" s="99">
        <v>3.3</v>
      </c>
      <c r="AC138" s="101"/>
      <c r="AD138" s="102">
        <f t="shared" si="118"/>
        <v>0</v>
      </c>
      <c r="AE138" s="99">
        <v>2.2000000000000002</v>
      </c>
      <c r="AF138" s="101"/>
      <c r="AG138" s="102">
        <f t="shared" si="119"/>
        <v>0</v>
      </c>
      <c r="AH138" s="99">
        <v>2.2999999999999998</v>
      </c>
      <c r="AI138" s="101"/>
      <c r="AJ138" s="102">
        <f t="shared" si="120"/>
        <v>0</v>
      </c>
      <c r="AK138" s="99">
        <v>2.2000000000000002</v>
      </c>
      <c r="AL138" s="101"/>
      <c r="AM138" s="102">
        <f t="shared" si="121"/>
        <v>0</v>
      </c>
      <c r="AN138" s="99">
        <v>2.2999999999999998</v>
      </c>
      <c r="AO138" s="101"/>
      <c r="AP138" s="102">
        <f t="shared" si="122"/>
        <v>0</v>
      </c>
      <c r="AQ138" s="99">
        <v>2.2000000000000002</v>
      </c>
      <c r="AR138" s="101"/>
      <c r="AS138" s="102">
        <f t="shared" si="123"/>
        <v>0</v>
      </c>
      <c r="AT138" s="99">
        <v>2.2999999999999998</v>
      </c>
      <c r="AU138" s="101"/>
      <c r="AV138" s="102">
        <f t="shared" si="124"/>
        <v>0</v>
      </c>
    </row>
    <row r="139" spans="1:48" x14ac:dyDescent="0.25">
      <c r="A139" s="25" t="s">
        <v>269</v>
      </c>
      <c r="B139" s="25" t="s">
        <v>115</v>
      </c>
      <c r="C139" s="25" t="s">
        <v>270</v>
      </c>
      <c r="D139" s="26" t="s">
        <v>116</v>
      </c>
      <c r="E139" s="26"/>
      <c r="F139" s="141">
        <f>I139+R139</f>
        <v>37</v>
      </c>
      <c r="G139" s="99">
        <v>3.1</v>
      </c>
      <c r="H139" s="101">
        <v>61.856999999999999</v>
      </c>
      <c r="I139" s="102">
        <f t="shared" si="111"/>
        <v>19</v>
      </c>
      <c r="J139" s="99">
        <v>3.2</v>
      </c>
      <c r="K139" s="101"/>
      <c r="L139" s="102">
        <f t="shared" si="112"/>
        <v>0</v>
      </c>
      <c r="M139" s="99">
        <v>3.2</v>
      </c>
      <c r="N139" s="101">
        <v>61.688000000000002</v>
      </c>
      <c r="O139" s="102">
        <f t="shared" si="113"/>
        <v>17</v>
      </c>
      <c r="P139" s="99">
        <v>3.3</v>
      </c>
      <c r="Q139" s="101">
        <v>60.427</v>
      </c>
      <c r="R139" s="102">
        <f t="shared" si="114"/>
        <v>18</v>
      </c>
      <c r="S139" s="99">
        <v>3.1</v>
      </c>
      <c r="T139" s="101"/>
      <c r="U139" s="102">
        <f t="shared" si="115"/>
        <v>0</v>
      </c>
      <c r="V139" s="99">
        <v>3.2</v>
      </c>
      <c r="W139" s="101"/>
      <c r="X139" s="102">
        <f t="shared" si="116"/>
        <v>0</v>
      </c>
      <c r="Y139" s="99">
        <v>3.2</v>
      </c>
      <c r="Z139" s="101"/>
      <c r="AA139" s="102">
        <f t="shared" si="117"/>
        <v>0</v>
      </c>
      <c r="AB139" s="99">
        <v>3.3</v>
      </c>
      <c r="AC139" s="101"/>
      <c r="AD139" s="102">
        <f t="shared" si="118"/>
        <v>0</v>
      </c>
      <c r="AE139" s="99">
        <v>2.2000000000000002</v>
      </c>
      <c r="AF139" s="101"/>
      <c r="AG139" s="102">
        <f t="shared" si="119"/>
        <v>0</v>
      </c>
      <c r="AH139" s="99">
        <v>2.2999999999999998</v>
      </c>
      <c r="AI139" s="101"/>
      <c r="AJ139" s="102">
        <f t="shared" si="120"/>
        <v>0</v>
      </c>
      <c r="AK139" s="99">
        <v>2.2000000000000002</v>
      </c>
      <c r="AL139" s="101"/>
      <c r="AM139" s="102">
        <f t="shared" si="121"/>
        <v>0</v>
      </c>
      <c r="AN139" s="99">
        <v>2.2999999999999998</v>
      </c>
      <c r="AO139" s="101"/>
      <c r="AP139" s="102">
        <f t="shared" si="122"/>
        <v>0</v>
      </c>
      <c r="AQ139" s="99">
        <v>2.2000000000000002</v>
      </c>
      <c r="AR139" s="101"/>
      <c r="AS139" s="102">
        <f t="shared" si="123"/>
        <v>0</v>
      </c>
      <c r="AT139" s="99">
        <v>2.2999999999999998</v>
      </c>
      <c r="AU139" s="101"/>
      <c r="AV139" s="102">
        <f t="shared" si="124"/>
        <v>0</v>
      </c>
    </row>
    <row r="140" spans="1:48" x14ac:dyDescent="0.25">
      <c r="A140" s="25" t="s">
        <v>334</v>
      </c>
      <c r="B140" s="25" t="s">
        <v>335</v>
      </c>
      <c r="C140" s="25" t="s">
        <v>336</v>
      </c>
      <c r="D140" s="25" t="s">
        <v>338</v>
      </c>
      <c r="E140" s="26"/>
      <c r="F140" s="141">
        <f>I140+R140</f>
        <v>39</v>
      </c>
      <c r="G140" s="99">
        <v>3.1</v>
      </c>
      <c r="H140" s="101">
        <v>64.713999999999999</v>
      </c>
      <c r="I140" s="102">
        <f t="shared" si="111"/>
        <v>20</v>
      </c>
      <c r="J140" s="99">
        <v>3.2</v>
      </c>
      <c r="K140" s="101"/>
      <c r="L140" s="102">
        <f t="shared" si="112"/>
        <v>0</v>
      </c>
      <c r="M140" s="99">
        <v>3.2</v>
      </c>
      <c r="N140" s="101">
        <v>62.063000000000002</v>
      </c>
      <c r="O140" s="102">
        <f t="shared" si="113"/>
        <v>18</v>
      </c>
      <c r="P140" s="99">
        <v>3.3</v>
      </c>
      <c r="Q140" s="101">
        <v>61.829000000000001</v>
      </c>
      <c r="R140" s="102">
        <f t="shared" si="114"/>
        <v>19</v>
      </c>
      <c r="S140" s="99">
        <v>3.1</v>
      </c>
      <c r="T140" s="101"/>
      <c r="U140" s="102">
        <f t="shared" si="115"/>
        <v>0</v>
      </c>
      <c r="V140" s="99">
        <v>3.2</v>
      </c>
      <c r="W140" s="101"/>
      <c r="X140" s="102">
        <f t="shared" si="116"/>
        <v>0</v>
      </c>
      <c r="Y140" s="99">
        <v>3.2</v>
      </c>
      <c r="Z140" s="101"/>
      <c r="AA140" s="102">
        <f t="shared" si="117"/>
        <v>0</v>
      </c>
      <c r="AB140" s="99">
        <v>3.3</v>
      </c>
      <c r="AC140" s="101"/>
      <c r="AD140" s="102">
        <f t="shared" si="118"/>
        <v>0</v>
      </c>
      <c r="AE140" s="99">
        <v>2.2000000000000002</v>
      </c>
      <c r="AF140" s="101"/>
      <c r="AG140" s="102">
        <f t="shared" si="119"/>
        <v>0</v>
      </c>
      <c r="AH140" s="99">
        <v>2.2999999999999998</v>
      </c>
      <c r="AI140" s="101"/>
      <c r="AJ140" s="102">
        <f t="shared" si="120"/>
        <v>0</v>
      </c>
      <c r="AK140" s="99">
        <v>2.2000000000000002</v>
      </c>
      <c r="AL140" s="101"/>
      <c r="AM140" s="102">
        <f t="shared" si="121"/>
        <v>0</v>
      </c>
      <c r="AN140" s="99">
        <v>2.2999999999999998</v>
      </c>
      <c r="AO140" s="101"/>
      <c r="AP140" s="102">
        <f t="shared" si="122"/>
        <v>0</v>
      </c>
      <c r="AQ140" s="99">
        <v>2.2000000000000002</v>
      </c>
      <c r="AR140" s="101"/>
      <c r="AS140" s="102">
        <f t="shared" si="123"/>
        <v>0</v>
      </c>
      <c r="AT140" s="99">
        <v>2.2999999999999998</v>
      </c>
      <c r="AU140" s="101"/>
      <c r="AV140" s="102">
        <f t="shared" si="124"/>
        <v>0</v>
      </c>
    </row>
    <row r="141" spans="1:48" x14ac:dyDescent="0.25">
      <c r="A141" s="26" t="s">
        <v>382</v>
      </c>
      <c r="B141" s="25" t="s">
        <v>384</v>
      </c>
      <c r="C141" s="25" t="s">
        <v>385</v>
      </c>
      <c r="D141" s="25" t="s">
        <v>386</v>
      </c>
      <c r="E141" s="26"/>
      <c r="F141" s="141">
        <f t="shared" si="125"/>
        <v>16</v>
      </c>
      <c r="G141" s="99">
        <v>3.1</v>
      </c>
      <c r="H141" s="107"/>
      <c r="I141" s="102">
        <f t="shared" si="111"/>
        <v>0</v>
      </c>
      <c r="J141" s="99">
        <v>3.2</v>
      </c>
      <c r="K141" s="107"/>
      <c r="L141" s="102">
        <f t="shared" si="112"/>
        <v>0</v>
      </c>
      <c r="M141" s="99">
        <v>3.2</v>
      </c>
      <c r="N141" s="101">
        <v>59.625</v>
      </c>
      <c r="O141" s="102">
        <f t="shared" si="113"/>
        <v>16</v>
      </c>
      <c r="P141" s="99">
        <v>3.3</v>
      </c>
      <c r="Q141" s="101"/>
      <c r="R141" s="102">
        <f t="shared" si="114"/>
        <v>0</v>
      </c>
      <c r="S141" s="99">
        <v>3.1</v>
      </c>
      <c r="T141" s="101"/>
      <c r="U141" s="102">
        <f t="shared" si="115"/>
        <v>0</v>
      </c>
      <c r="V141" s="99">
        <v>3.2</v>
      </c>
      <c r="W141" s="101"/>
      <c r="X141" s="102">
        <f t="shared" si="116"/>
        <v>0</v>
      </c>
      <c r="Y141" s="99">
        <v>3.2</v>
      </c>
      <c r="Z141" s="101"/>
      <c r="AA141" s="102">
        <f t="shared" si="117"/>
        <v>0</v>
      </c>
      <c r="AB141" s="99">
        <v>3.3</v>
      </c>
      <c r="AC141" s="101"/>
      <c r="AD141" s="102">
        <f t="shared" si="118"/>
        <v>0</v>
      </c>
      <c r="AE141" s="99">
        <v>2.2000000000000002</v>
      </c>
      <c r="AF141" s="101"/>
      <c r="AG141" s="102">
        <f t="shared" si="119"/>
        <v>0</v>
      </c>
      <c r="AH141" s="99">
        <v>2.2999999999999998</v>
      </c>
      <c r="AI141" s="101"/>
      <c r="AJ141" s="102">
        <f t="shared" si="120"/>
        <v>0</v>
      </c>
      <c r="AK141" s="99">
        <v>2.2000000000000002</v>
      </c>
      <c r="AL141" s="101"/>
      <c r="AM141" s="102">
        <f t="shared" si="121"/>
        <v>0</v>
      </c>
      <c r="AN141" s="99">
        <v>2.2999999999999998</v>
      </c>
      <c r="AO141" s="101"/>
      <c r="AP141" s="102">
        <f t="shared" si="122"/>
        <v>0</v>
      </c>
      <c r="AQ141" s="99">
        <v>2.2000000000000002</v>
      </c>
      <c r="AR141" s="101"/>
      <c r="AS141" s="102">
        <f t="shared" si="123"/>
        <v>0</v>
      </c>
      <c r="AT141" s="99">
        <v>2.2999999999999998</v>
      </c>
      <c r="AU141" s="101"/>
      <c r="AV141" s="102">
        <f t="shared" si="124"/>
        <v>0</v>
      </c>
    </row>
    <row r="142" spans="1:48" x14ac:dyDescent="0.25">
      <c r="A142" s="25" t="s">
        <v>236</v>
      </c>
      <c r="B142" s="25" t="s">
        <v>113</v>
      </c>
      <c r="C142" s="26" t="s">
        <v>220</v>
      </c>
      <c r="D142" s="25" t="s">
        <v>237</v>
      </c>
      <c r="E142" s="26"/>
      <c r="F142" s="141">
        <f t="shared" si="125"/>
        <v>0</v>
      </c>
      <c r="G142" s="100">
        <v>3.1</v>
      </c>
      <c r="H142" s="101"/>
      <c r="I142" s="102">
        <f t="shared" si="111"/>
        <v>0</v>
      </c>
      <c r="J142" s="99">
        <v>3.2</v>
      </c>
      <c r="K142" s="101"/>
      <c r="L142" s="102">
        <f t="shared" si="112"/>
        <v>0</v>
      </c>
      <c r="M142" s="99">
        <v>3.2</v>
      </c>
      <c r="N142" s="101"/>
      <c r="O142" s="102">
        <f t="shared" si="113"/>
        <v>0</v>
      </c>
      <c r="P142" s="99">
        <v>3.3</v>
      </c>
      <c r="Q142" s="101"/>
      <c r="R142" s="102">
        <f t="shared" si="114"/>
        <v>0</v>
      </c>
      <c r="S142" s="99">
        <v>3.1</v>
      </c>
      <c r="T142" s="101"/>
      <c r="U142" s="102">
        <f t="shared" si="115"/>
        <v>0</v>
      </c>
      <c r="V142" s="99">
        <v>3.2</v>
      </c>
      <c r="W142" s="101"/>
      <c r="X142" s="102">
        <f t="shared" si="116"/>
        <v>0</v>
      </c>
      <c r="Y142" s="99">
        <v>3.2</v>
      </c>
      <c r="Z142" s="101"/>
      <c r="AA142" s="102">
        <f t="shared" si="117"/>
        <v>0</v>
      </c>
      <c r="AB142" s="99">
        <v>3.3</v>
      </c>
      <c r="AC142" s="101"/>
      <c r="AD142" s="102">
        <f t="shared" si="118"/>
        <v>0</v>
      </c>
      <c r="AE142" s="99">
        <v>2.2000000000000002</v>
      </c>
      <c r="AF142" s="101"/>
      <c r="AG142" s="102">
        <f t="shared" si="119"/>
        <v>0</v>
      </c>
      <c r="AH142" s="99">
        <v>2.2999999999999998</v>
      </c>
      <c r="AI142" s="101"/>
      <c r="AJ142" s="102">
        <f t="shared" si="120"/>
        <v>0</v>
      </c>
      <c r="AK142" s="99">
        <v>2.2000000000000002</v>
      </c>
      <c r="AL142" s="101"/>
      <c r="AM142" s="102">
        <f t="shared" si="121"/>
        <v>0</v>
      </c>
      <c r="AN142" s="99">
        <v>2.2999999999999998</v>
      </c>
      <c r="AO142" s="101"/>
      <c r="AP142" s="102">
        <f t="shared" si="122"/>
        <v>0</v>
      </c>
      <c r="AQ142" s="99">
        <v>2.2000000000000002</v>
      </c>
      <c r="AR142" s="101"/>
      <c r="AS142" s="102">
        <f t="shared" si="123"/>
        <v>0</v>
      </c>
      <c r="AT142" s="99">
        <v>2.2999999999999998</v>
      </c>
      <c r="AU142" s="101"/>
      <c r="AV142" s="102">
        <f t="shared" si="124"/>
        <v>0</v>
      </c>
    </row>
    <row r="143" spans="1:48" x14ac:dyDescent="0.25">
      <c r="A143" s="25" t="s">
        <v>226</v>
      </c>
      <c r="B143" s="25" t="s">
        <v>227</v>
      </c>
      <c r="C143" s="25" t="s">
        <v>228</v>
      </c>
      <c r="D143" s="25" t="s">
        <v>429</v>
      </c>
      <c r="E143" s="25"/>
      <c r="F143" s="141">
        <f t="shared" si="125"/>
        <v>0</v>
      </c>
      <c r="G143" s="100">
        <v>3.1</v>
      </c>
      <c r="H143" s="101"/>
      <c r="I143" s="102">
        <f t="shared" si="111"/>
        <v>0</v>
      </c>
      <c r="J143" s="99">
        <v>3.2</v>
      </c>
      <c r="K143" s="101"/>
      <c r="L143" s="102">
        <f t="shared" si="112"/>
        <v>0</v>
      </c>
      <c r="M143" s="99">
        <v>3.2</v>
      </c>
      <c r="N143" s="101"/>
      <c r="O143" s="102">
        <f t="shared" si="113"/>
        <v>0</v>
      </c>
      <c r="P143" s="99">
        <v>3.3</v>
      </c>
      <c r="Q143" s="101"/>
      <c r="R143" s="102">
        <f t="shared" si="114"/>
        <v>0</v>
      </c>
      <c r="S143" s="99">
        <v>3.1</v>
      </c>
      <c r="T143" s="101"/>
      <c r="U143" s="102">
        <f t="shared" si="115"/>
        <v>0</v>
      </c>
      <c r="V143" s="99">
        <v>3.2</v>
      </c>
      <c r="W143" s="101"/>
      <c r="X143" s="102">
        <f t="shared" si="116"/>
        <v>0</v>
      </c>
      <c r="Y143" s="99">
        <v>3.2</v>
      </c>
      <c r="Z143" s="101"/>
      <c r="AA143" s="102">
        <f t="shared" si="117"/>
        <v>0</v>
      </c>
      <c r="AB143" s="99">
        <v>3.3</v>
      </c>
      <c r="AC143" s="101"/>
      <c r="AD143" s="102">
        <f t="shared" si="118"/>
        <v>0</v>
      </c>
      <c r="AE143" s="99">
        <v>2.2000000000000002</v>
      </c>
      <c r="AF143" s="101"/>
      <c r="AG143" s="102">
        <f t="shared" si="119"/>
        <v>0</v>
      </c>
      <c r="AH143" s="99">
        <v>2.2999999999999998</v>
      </c>
      <c r="AI143" s="101"/>
      <c r="AJ143" s="102">
        <f t="shared" si="120"/>
        <v>0</v>
      </c>
      <c r="AK143" s="99">
        <v>2.2000000000000002</v>
      </c>
      <c r="AL143" s="101"/>
      <c r="AM143" s="102">
        <f t="shared" si="121"/>
        <v>0</v>
      </c>
      <c r="AN143" s="99">
        <v>2.2999999999999998</v>
      </c>
      <c r="AO143" s="101"/>
      <c r="AP143" s="102">
        <f t="shared" si="122"/>
        <v>0</v>
      </c>
      <c r="AQ143" s="99">
        <v>2.2000000000000002</v>
      </c>
      <c r="AR143" s="101"/>
      <c r="AS143" s="102">
        <f t="shared" si="123"/>
        <v>0</v>
      </c>
      <c r="AT143" s="99">
        <v>2.2999999999999998</v>
      </c>
      <c r="AU143" s="101"/>
      <c r="AV143" s="102">
        <f t="shared" si="124"/>
        <v>0</v>
      </c>
    </row>
    <row r="144" spans="1:48" x14ac:dyDescent="0.25">
      <c r="A144" s="35"/>
      <c r="B144" s="35"/>
      <c r="C144" s="35"/>
      <c r="D144" s="35"/>
      <c r="E144" s="35"/>
    </row>
    <row r="145" spans="1:48" ht="16.5" thickBot="1" x14ac:dyDescent="0.3">
      <c r="A145" s="35"/>
      <c r="B145" s="35"/>
      <c r="C145" s="35"/>
      <c r="D145" s="35"/>
      <c r="E145" s="35"/>
    </row>
    <row r="146" spans="1:48" ht="24" thickBot="1" x14ac:dyDescent="0.4">
      <c r="G146" s="237" t="s">
        <v>279</v>
      </c>
      <c r="H146" s="238"/>
      <c r="I146" s="241"/>
      <c r="J146" s="241"/>
      <c r="K146" s="241"/>
      <c r="L146" s="229"/>
      <c r="M146" s="237" t="s">
        <v>281</v>
      </c>
      <c r="N146" s="238"/>
      <c r="O146" s="241"/>
      <c r="P146" s="241"/>
      <c r="Q146" s="241"/>
      <c r="R146" s="229"/>
      <c r="S146" s="237" t="s">
        <v>280</v>
      </c>
      <c r="T146" s="238"/>
      <c r="U146" s="241"/>
      <c r="V146" s="241"/>
      <c r="W146" s="241"/>
      <c r="X146" s="229"/>
      <c r="Y146" s="240" t="s">
        <v>1</v>
      </c>
      <c r="Z146" s="239"/>
      <c r="AA146" s="239"/>
      <c r="AB146" s="239"/>
      <c r="AC146" s="239"/>
      <c r="AD146" s="247"/>
      <c r="AE146" s="227" t="s">
        <v>347</v>
      </c>
      <c r="AF146" s="228"/>
      <c r="AG146" s="241"/>
      <c r="AH146" s="241"/>
      <c r="AI146" s="241"/>
      <c r="AJ146" s="229"/>
      <c r="AK146" s="227" t="s">
        <v>282</v>
      </c>
      <c r="AL146" s="228"/>
      <c r="AM146" s="241"/>
      <c r="AN146" s="241"/>
      <c r="AO146" s="241"/>
      <c r="AP146" s="229"/>
      <c r="AQ146" s="248" t="s">
        <v>53</v>
      </c>
      <c r="AR146" s="249"/>
      <c r="AS146" s="250"/>
      <c r="AT146" s="250"/>
      <c r="AU146" s="250"/>
      <c r="AV146" s="251"/>
    </row>
    <row r="147" spans="1:48" ht="47.25" x14ac:dyDescent="0.25">
      <c r="A147" s="222" t="s">
        <v>60</v>
      </c>
      <c r="B147" s="217"/>
      <c r="C147" s="217"/>
      <c r="D147" s="217"/>
      <c r="E147" s="236"/>
      <c r="F147" s="143" t="s">
        <v>4</v>
      </c>
      <c r="G147" s="13" t="s">
        <v>51</v>
      </c>
      <c r="H147" s="16" t="s">
        <v>52</v>
      </c>
      <c r="I147" s="12" t="s">
        <v>9</v>
      </c>
      <c r="J147" s="13" t="s">
        <v>51</v>
      </c>
      <c r="K147" s="16" t="s">
        <v>52</v>
      </c>
      <c r="L147" s="12" t="s">
        <v>9</v>
      </c>
      <c r="M147" s="13" t="s">
        <v>51</v>
      </c>
      <c r="N147" s="16" t="s">
        <v>52</v>
      </c>
      <c r="O147" s="12" t="s">
        <v>9</v>
      </c>
      <c r="P147" s="13" t="s">
        <v>51</v>
      </c>
      <c r="Q147" s="16" t="s">
        <v>52</v>
      </c>
      <c r="R147" s="12" t="s">
        <v>9</v>
      </c>
      <c r="S147" s="13" t="s">
        <v>51</v>
      </c>
      <c r="T147" s="16" t="s">
        <v>52</v>
      </c>
      <c r="U147" s="12" t="s">
        <v>9</v>
      </c>
      <c r="V147" s="13" t="s">
        <v>51</v>
      </c>
      <c r="W147" s="16" t="s">
        <v>52</v>
      </c>
      <c r="X147" s="12" t="s">
        <v>9</v>
      </c>
      <c r="Y147" s="13" t="s">
        <v>51</v>
      </c>
      <c r="Z147" s="16" t="s">
        <v>52</v>
      </c>
      <c r="AA147" s="12" t="s">
        <v>9</v>
      </c>
      <c r="AB147" s="13" t="s">
        <v>51</v>
      </c>
      <c r="AC147" s="16" t="s">
        <v>52</v>
      </c>
      <c r="AD147" s="12" t="s">
        <v>9</v>
      </c>
      <c r="AE147" s="13" t="s">
        <v>51</v>
      </c>
      <c r="AF147" s="16" t="s">
        <v>52</v>
      </c>
      <c r="AG147" s="12" t="s">
        <v>9</v>
      </c>
      <c r="AH147" s="13" t="s">
        <v>51</v>
      </c>
      <c r="AI147" s="16" t="s">
        <v>52</v>
      </c>
      <c r="AJ147" s="12" t="s">
        <v>9</v>
      </c>
      <c r="AK147" s="13" t="s">
        <v>51</v>
      </c>
      <c r="AL147" s="16" t="s">
        <v>52</v>
      </c>
      <c r="AM147" s="12" t="s">
        <v>9</v>
      </c>
      <c r="AN147" s="13" t="s">
        <v>51</v>
      </c>
      <c r="AO147" s="16" t="s">
        <v>52</v>
      </c>
      <c r="AP147" s="12" t="s">
        <v>9</v>
      </c>
      <c r="AQ147" s="13" t="s">
        <v>51</v>
      </c>
      <c r="AR147" s="16" t="s">
        <v>52</v>
      </c>
      <c r="AS147" s="12" t="s">
        <v>9</v>
      </c>
      <c r="AT147" s="13" t="s">
        <v>51</v>
      </c>
      <c r="AU147" s="16" t="s">
        <v>52</v>
      </c>
      <c r="AV147" s="12" t="s">
        <v>9</v>
      </c>
    </row>
    <row r="148" spans="1:48" s="41" customFormat="1" x14ac:dyDescent="0.25">
      <c r="A148" s="18" t="s">
        <v>11</v>
      </c>
      <c r="B148" s="18" t="s">
        <v>12</v>
      </c>
      <c r="C148" s="18" t="s">
        <v>13</v>
      </c>
      <c r="D148" s="18" t="s">
        <v>14</v>
      </c>
      <c r="E148" s="19" t="s">
        <v>61</v>
      </c>
      <c r="F148" s="45"/>
      <c r="G148" s="82"/>
      <c r="H148" s="86"/>
      <c r="I148" s="45"/>
      <c r="J148" s="82"/>
      <c r="K148" s="86"/>
      <c r="L148" s="45"/>
      <c r="M148" s="82"/>
      <c r="N148" s="86"/>
      <c r="O148" s="45"/>
      <c r="P148" s="82"/>
      <c r="Q148" s="86"/>
      <c r="R148" s="45"/>
      <c r="S148" s="82"/>
      <c r="T148" s="86"/>
      <c r="U148" s="45"/>
      <c r="V148" s="82"/>
      <c r="W148" s="86"/>
      <c r="X148" s="45"/>
      <c r="Y148" s="82"/>
      <c r="Z148" s="86"/>
      <c r="AA148" s="45"/>
      <c r="AB148" s="82"/>
      <c r="AC148" s="86"/>
      <c r="AD148" s="45"/>
      <c r="AE148" s="82"/>
      <c r="AF148" s="86"/>
      <c r="AG148" s="45"/>
      <c r="AH148" s="82"/>
      <c r="AI148" s="86"/>
      <c r="AJ148" s="45"/>
      <c r="AK148" s="82"/>
      <c r="AL148" s="86"/>
      <c r="AM148" s="45"/>
      <c r="AN148" s="82"/>
      <c r="AO148" s="86"/>
      <c r="AP148" s="45"/>
      <c r="AQ148" s="82"/>
      <c r="AR148" s="86"/>
      <c r="AS148" s="45"/>
      <c r="AT148" s="82"/>
      <c r="AU148" s="86"/>
      <c r="AV148" s="45"/>
    </row>
    <row r="149" spans="1:48" x14ac:dyDescent="0.25">
      <c r="A149" s="25" t="s">
        <v>215</v>
      </c>
      <c r="B149" s="25" t="s">
        <v>216</v>
      </c>
      <c r="C149" s="26" t="s">
        <v>217</v>
      </c>
      <c r="D149" s="25" t="s">
        <v>218</v>
      </c>
      <c r="E149" s="26"/>
      <c r="F149" s="141">
        <f>IF(N(H149)&gt;=N(K149), I149, L149)+IF(N(N149)&gt;=N(Q149), O149, R149)</f>
        <v>20</v>
      </c>
      <c r="G149" s="99">
        <v>4.0999999999999996</v>
      </c>
      <c r="H149" s="101">
        <v>65.56</v>
      </c>
      <c r="I149" s="102">
        <v>20</v>
      </c>
      <c r="J149" s="99">
        <v>4.2</v>
      </c>
      <c r="K149" s="101">
        <v>60</v>
      </c>
      <c r="L149" s="102">
        <f>IF(K149&lt;58,0,21-_xlfn.RANK.EQ(K149,$K$149:$K$153,0))</f>
        <v>20</v>
      </c>
      <c r="M149" s="99">
        <v>4.2</v>
      </c>
      <c r="N149" s="101"/>
      <c r="O149" s="102">
        <f>IF(N149&lt;58,0,21-_xlfn.RANK.EQ(N149,$N$149:$N$153,0))</f>
        <v>0</v>
      </c>
      <c r="P149" s="99">
        <v>4.3</v>
      </c>
      <c r="Q149" s="101"/>
      <c r="R149" s="102">
        <f>IF(Q149&lt;58,0,21-_xlfn.RANK.EQ(Q149,$Q$149:$Q$153,0))</f>
        <v>0</v>
      </c>
      <c r="S149" s="99">
        <v>4.0999999999999996</v>
      </c>
      <c r="T149" s="101"/>
      <c r="U149" s="102">
        <f>IF(T149&lt;58,0,21-_xlfn.RANK.EQ(T149,$T$149:$T$153,0))</f>
        <v>0</v>
      </c>
      <c r="V149" s="99">
        <v>4.2</v>
      </c>
      <c r="W149" s="101"/>
      <c r="X149" s="102">
        <f>IF(W149&lt;58,0,21-_xlfn.RANK.EQ(W149,$W$149:$W$153,0))</f>
        <v>0</v>
      </c>
      <c r="Y149" s="99">
        <v>4.2</v>
      </c>
      <c r="Z149" s="101"/>
      <c r="AA149" s="102">
        <f>IF(Z149&lt;58,0,21-_xlfn.RANK.EQ(Z149,$Z$149:$Z$153,0))</f>
        <v>0</v>
      </c>
      <c r="AB149" s="99">
        <v>4.3</v>
      </c>
      <c r="AC149" s="101"/>
      <c r="AD149" s="102">
        <f>IF(AC149&lt;58,0,21-_xlfn.RANK.EQ(AC149,$AC$149:$AC$153,0))</f>
        <v>0</v>
      </c>
      <c r="AE149" s="99">
        <v>4.2</v>
      </c>
      <c r="AF149" s="101"/>
      <c r="AG149" s="102">
        <f>IF(AF149&lt;58,0,21-_xlfn.RANK.EQ(AF149,$AF$149:$AF$153,0))</f>
        <v>0</v>
      </c>
      <c r="AH149" s="99">
        <v>4.3</v>
      </c>
      <c r="AI149" s="101"/>
      <c r="AJ149" s="102">
        <f>IF(AI149&lt;58,0,21-_xlfn.RANK.EQ(AI149,$AI$149:$AI$153,0))</f>
        <v>0</v>
      </c>
      <c r="AK149" s="99">
        <v>4.2</v>
      </c>
      <c r="AL149" s="101"/>
      <c r="AM149" s="102">
        <f>IF(AL149&lt;58,0,21-_xlfn.RANK.EQ(AL149,$AL$149:$AL$153,0))</f>
        <v>0</v>
      </c>
      <c r="AN149" s="99">
        <v>4.3</v>
      </c>
      <c r="AO149" s="101"/>
      <c r="AP149" s="102">
        <f>IF(AO149&lt;58,0,21-_xlfn.RANK.EQ(AO149,$AO$149:$AO$153,0))</f>
        <v>0</v>
      </c>
      <c r="AQ149" s="99">
        <v>4.2</v>
      </c>
      <c r="AR149" s="101"/>
      <c r="AS149" s="102">
        <f>IF(AR149&lt;58,0,21-_xlfn.RANK.EQ(AR149,$AR$149:$AR$153,0))</f>
        <v>0</v>
      </c>
      <c r="AT149" s="99">
        <v>4.3</v>
      </c>
      <c r="AU149" s="101"/>
      <c r="AV149" s="102">
        <f>IF(AU149&lt;58,0,21-_xlfn.RANK.EQ(AU149,$AU$149:$AU$153,0))</f>
        <v>0</v>
      </c>
    </row>
    <row r="150" spans="1:48" x14ac:dyDescent="0.25">
      <c r="A150" s="25" t="s">
        <v>157</v>
      </c>
      <c r="B150" s="25" t="s">
        <v>158</v>
      </c>
      <c r="C150" s="26" t="s">
        <v>140</v>
      </c>
      <c r="D150" s="25" t="s">
        <v>159</v>
      </c>
      <c r="E150" s="26"/>
      <c r="F150" s="141">
        <f t="shared" ref="F150:F153" si="126">IF(N(H150)&gt;=N(K150), I150, L150)+IF(N(N150)&gt;=N(Q150), O150, R150)</f>
        <v>20</v>
      </c>
      <c r="G150" s="99">
        <v>4.0999999999999996</v>
      </c>
      <c r="H150" s="101"/>
      <c r="I150" s="102">
        <f>IF(H150&lt;58,0,21-_xlfn.RANK.EQ(H150,$H$149:$H$153,0))</f>
        <v>0</v>
      </c>
      <c r="J150" s="99">
        <v>4.2</v>
      </c>
      <c r="K150" s="101"/>
      <c r="L150" s="102">
        <f>IF(K150&lt;58,0,21-_xlfn.RANK.EQ(K150,$K$149:$K$153,0))</f>
        <v>0</v>
      </c>
      <c r="M150" s="99">
        <v>4.2</v>
      </c>
      <c r="N150" s="101">
        <v>62.296999999999997</v>
      </c>
      <c r="O150" s="102">
        <f>IF(N150&lt;58,0,21-_xlfn.RANK.EQ(N150,$N$149:$N$153,0))</f>
        <v>20</v>
      </c>
      <c r="P150" s="99">
        <v>4.3</v>
      </c>
      <c r="Q150" s="101"/>
      <c r="R150" s="102">
        <f>IF(Q150&lt;58,0,21-_xlfn.RANK.EQ(Q150,$Q$149:$Q$153,0))</f>
        <v>0</v>
      </c>
      <c r="S150" s="99">
        <v>4.0999999999999996</v>
      </c>
      <c r="T150" s="101"/>
      <c r="U150" s="102">
        <f>IF(T150&lt;58,0,21-_xlfn.RANK.EQ(T150,$T$149:$T$153,0))</f>
        <v>0</v>
      </c>
      <c r="V150" s="99">
        <v>4.2</v>
      </c>
      <c r="W150" s="101"/>
      <c r="X150" s="102">
        <f>IF(W150&lt;58,0,21-_xlfn.RANK.EQ(W150,$W$149:$W$153,0))</f>
        <v>0</v>
      </c>
      <c r="Y150" s="99">
        <v>4.2</v>
      </c>
      <c r="Z150" s="101"/>
      <c r="AA150" s="102">
        <f>IF(Z150&lt;58,0,21-_xlfn.RANK.EQ(Z150,$Z$149:$Z$153,0))</f>
        <v>0</v>
      </c>
      <c r="AB150" s="99">
        <v>4.3</v>
      </c>
      <c r="AC150" s="101"/>
      <c r="AD150" s="102">
        <f>IF(AC150&lt;58,0,21-_xlfn.RANK.EQ(AC150,$AC$149:$AC$153,0))</f>
        <v>0</v>
      </c>
      <c r="AE150" s="99">
        <v>4.2</v>
      </c>
      <c r="AF150" s="101"/>
      <c r="AG150" s="102">
        <f>IF(AF150&lt;58,0,21-_xlfn.RANK.EQ(AF150,$AF$149:$AF$153,0))</f>
        <v>0</v>
      </c>
      <c r="AH150" s="99">
        <v>4.3</v>
      </c>
      <c r="AI150" s="101"/>
      <c r="AJ150" s="102">
        <f>IF(AI150&lt;58,0,21-_xlfn.RANK.EQ(AI150,$AI$149:$AI$153,0))</f>
        <v>0</v>
      </c>
      <c r="AK150" s="99">
        <v>4.2</v>
      </c>
      <c r="AL150" s="101"/>
      <c r="AM150" s="102">
        <f>IF(AL150&lt;58,0,21-_xlfn.RANK.EQ(AL150,$AL$149:$AL$153,0))</f>
        <v>0</v>
      </c>
      <c r="AN150" s="99">
        <v>4.3</v>
      </c>
      <c r="AO150" s="101"/>
      <c r="AP150" s="102">
        <f>IF(AO150&lt;58,0,21-_xlfn.RANK.EQ(AO150,$AO$149:$AO$153,0))</f>
        <v>0</v>
      </c>
      <c r="AQ150" s="99">
        <v>4.2</v>
      </c>
      <c r="AR150" s="101"/>
      <c r="AS150" s="102">
        <f>IF(AR150&lt;58,0,21-_xlfn.RANK.EQ(AR150,$AR$149:$AR$153,0))</f>
        <v>0</v>
      </c>
      <c r="AT150" s="99">
        <v>4.3</v>
      </c>
      <c r="AU150" s="101"/>
      <c r="AV150" s="102">
        <f>IF(AU150&lt;58,0,21-_xlfn.RANK.EQ(AU150,$AU$149:$AU$153,0))</f>
        <v>0</v>
      </c>
    </row>
    <row r="151" spans="1:48" x14ac:dyDescent="0.25">
      <c r="A151" s="26" t="s">
        <v>382</v>
      </c>
      <c r="B151" s="25" t="s">
        <v>384</v>
      </c>
      <c r="C151" s="25" t="s">
        <v>385</v>
      </c>
      <c r="D151" s="25" t="s">
        <v>386</v>
      </c>
      <c r="E151" s="26"/>
      <c r="F151" s="141">
        <f t="shared" si="126"/>
        <v>0</v>
      </c>
      <c r="G151" s="99">
        <v>4.0999999999999996</v>
      </c>
      <c r="H151" s="101"/>
      <c r="I151" s="102">
        <f>IF(H151&lt;58,0,21-_xlfn.RANK.EQ(H151,$H$149:$H$153,0))</f>
        <v>0</v>
      </c>
      <c r="J151" s="99">
        <v>4.2</v>
      </c>
      <c r="K151" s="101"/>
      <c r="L151" s="102">
        <f>IF(K151&lt;58,0,21-_xlfn.RANK.EQ(K151,$K$149:$K$153,0))</f>
        <v>0</v>
      </c>
      <c r="M151" s="99">
        <v>4.2</v>
      </c>
      <c r="N151" s="101">
        <v>54.73</v>
      </c>
      <c r="O151" s="102">
        <f>IF(N151&lt;58,0,21-_xlfn.RANK.EQ(N151,$N$149:$N$153,0))</f>
        <v>0</v>
      </c>
      <c r="P151" s="99">
        <v>4.3</v>
      </c>
      <c r="Q151" s="101"/>
      <c r="R151" s="102">
        <f>IF(Q151&lt;58,0,21-_xlfn.RANK.EQ(Q151,$Q$149:$Q$153,0))</f>
        <v>0</v>
      </c>
      <c r="S151" s="99">
        <v>4.0999999999999996</v>
      </c>
      <c r="T151" s="101"/>
      <c r="U151" s="102">
        <f>IF(T151&lt;58,0,21-_xlfn.RANK.EQ(T151,$T$149:$T$153,0))</f>
        <v>0</v>
      </c>
      <c r="V151" s="99">
        <v>4.2</v>
      </c>
      <c r="W151" s="101"/>
      <c r="X151" s="102">
        <f>IF(W151&lt;58,0,21-_xlfn.RANK.EQ(W151,$W$149:$W$153,0))</f>
        <v>0</v>
      </c>
      <c r="Y151" s="99">
        <v>4.2</v>
      </c>
      <c r="Z151" s="101"/>
      <c r="AA151" s="102">
        <f>IF(Z151&lt;58,0,21-_xlfn.RANK.EQ(Z151,$Z$149:$Z$153,0))</f>
        <v>0</v>
      </c>
      <c r="AB151" s="99">
        <v>4.3</v>
      </c>
      <c r="AC151" s="101"/>
      <c r="AD151" s="102">
        <f>IF(AC151&lt;58,0,21-_xlfn.RANK.EQ(AC151,$AC$149:$AC$153,0))</f>
        <v>0</v>
      </c>
      <c r="AE151" s="99">
        <v>4.2</v>
      </c>
      <c r="AF151" s="101"/>
      <c r="AG151" s="102">
        <f>IF(AF151&lt;58,0,21-_xlfn.RANK.EQ(AF151,$AF$149:$AF$153,0))</f>
        <v>0</v>
      </c>
      <c r="AH151" s="99">
        <v>4.3</v>
      </c>
      <c r="AI151" s="101"/>
      <c r="AJ151" s="102">
        <f>IF(AI151&lt;58,0,21-_xlfn.RANK.EQ(AI151,$AI$149:$AI$153,0))</f>
        <v>0</v>
      </c>
      <c r="AK151" s="99">
        <v>4.2</v>
      </c>
      <c r="AL151" s="101"/>
      <c r="AM151" s="102">
        <f>IF(AL151&lt;58,0,21-_xlfn.RANK.EQ(AL151,$AL$149:$AL$153,0))</f>
        <v>0</v>
      </c>
      <c r="AN151" s="99">
        <v>4.3</v>
      </c>
      <c r="AO151" s="101"/>
      <c r="AP151" s="102">
        <f>IF(AO151&lt;58,0,21-_xlfn.RANK.EQ(AO151,$AO$149:$AO$153,0))</f>
        <v>0</v>
      </c>
      <c r="AQ151" s="99">
        <v>4.2</v>
      </c>
      <c r="AR151" s="101"/>
      <c r="AS151" s="102">
        <f>IF(AR151&lt;58,0,21-_xlfn.RANK.EQ(AR151,$AR$149:$AR$153,0))</f>
        <v>0</v>
      </c>
      <c r="AT151" s="99">
        <v>4.3</v>
      </c>
      <c r="AU151" s="101"/>
      <c r="AV151" s="102">
        <f>IF(AU151&lt;58,0,21-_xlfn.RANK.EQ(AU151,$AU$149:$AU$153,0))</f>
        <v>0</v>
      </c>
    </row>
    <row r="152" spans="1:48" x14ac:dyDescent="0.25">
      <c r="A152" s="25" t="s">
        <v>247</v>
      </c>
      <c r="B152" s="25" t="s">
        <v>248</v>
      </c>
      <c r="C152" s="25" t="s">
        <v>136</v>
      </c>
      <c r="D152" s="2" t="s">
        <v>249</v>
      </c>
      <c r="E152" s="26"/>
      <c r="F152" s="141">
        <f t="shared" si="126"/>
        <v>0</v>
      </c>
      <c r="G152" s="99">
        <v>4.0999999999999996</v>
      </c>
      <c r="H152" s="101"/>
      <c r="I152" s="102">
        <f>IF(H152&lt;58,0,21-_xlfn.RANK.EQ(H152,$H$149:$H$153,0))</f>
        <v>0</v>
      </c>
      <c r="J152" s="99">
        <v>4.2</v>
      </c>
      <c r="K152" s="101"/>
      <c r="L152" s="102">
        <f>IF(K152&lt;58,0,21-_xlfn.RANK.EQ(K152,$K$149:$K$153,0))</f>
        <v>0</v>
      </c>
      <c r="M152" s="99">
        <v>4.2</v>
      </c>
      <c r="N152" s="101"/>
      <c r="O152" s="102">
        <f>IF(N152&lt;58,0,21-_xlfn.RANK.EQ(N152,$N$149:$N$153,0))</f>
        <v>0</v>
      </c>
      <c r="P152" s="99">
        <v>4.3</v>
      </c>
      <c r="Q152" s="101"/>
      <c r="R152" s="102">
        <f>IF(Q152&lt;58,0,21-_xlfn.RANK.EQ(Q152,$Q$149:$Q$153,0))</f>
        <v>0</v>
      </c>
      <c r="S152" s="99">
        <v>4.0999999999999996</v>
      </c>
      <c r="T152" s="101"/>
      <c r="U152" s="102">
        <f>IF(T152&lt;58,0,21-_xlfn.RANK.EQ(T152,$T$149:$T$153,0))</f>
        <v>0</v>
      </c>
      <c r="V152" s="99">
        <v>4.2</v>
      </c>
      <c r="W152" s="101"/>
      <c r="X152" s="102">
        <f>IF(W152&lt;58,0,21-_xlfn.RANK.EQ(W152,$W$149:$W$153,0))</f>
        <v>0</v>
      </c>
      <c r="Y152" s="99">
        <v>4.2</v>
      </c>
      <c r="Z152" s="101"/>
      <c r="AA152" s="102">
        <f>IF(Z152&lt;58,0,21-_xlfn.RANK.EQ(Z152,$Z$149:$Z$153,0))</f>
        <v>0</v>
      </c>
      <c r="AB152" s="99">
        <v>4.3</v>
      </c>
      <c r="AC152" s="101"/>
      <c r="AD152" s="102">
        <f>IF(AC152&lt;58,0,21-_xlfn.RANK.EQ(AC152,$AC$149:$AC$153,0))</f>
        <v>0</v>
      </c>
      <c r="AE152" s="99">
        <v>4.2</v>
      </c>
      <c r="AF152" s="101"/>
      <c r="AG152" s="102">
        <f>IF(AF152&lt;58,0,21-_xlfn.RANK.EQ(AF152,$AF$149:$AF$153,0))</f>
        <v>0</v>
      </c>
      <c r="AH152" s="99">
        <v>4.3</v>
      </c>
      <c r="AI152" s="101"/>
      <c r="AJ152" s="102">
        <f>IF(AI152&lt;58,0,21-_xlfn.RANK.EQ(AI152,$AI$149:$AI$153,0))</f>
        <v>0</v>
      </c>
      <c r="AK152" s="99">
        <v>4.2</v>
      </c>
      <c r="AL152" s="101"/>
      <c r="AM152" s="102">
        <f>IF(AL152&lt;58,0,21-_xlfn.RANK.EQ(AL152,$AL$149:$AL$153,0))</f>
        <v>0</v>
      </c>
      <c r="AN152" s="99">
        <v>4.3</v>
      </c>
      <c r="AO152" s="101"/>
      <c r="AP152" s="102">
        <f>IF(AO152&lt;58,0,21-_xlfn.RANK.EQ(AO152,$AO$149:$AO$153,0))</f>
        <v>0</v>
      </c>
      <c r="AQ152" s="99">
        <v>4.2</v>
      </c>
      <c r="AR152" s="101"/>
      <c r="AS152" s="102">
        <f>IF(AR152&lt;58,0,21-_xlfn.RANK.EQ(AR152,$AR$149:$AR$153,0))</f>
        <v>0</v>
      </c>
      <c r="AT152" s="99">
        <v>4.3</v>
      </c>
      <c r="AU152" s="101"/>
      <c r="AV152" s="102">
        <f>IF(AU152&lt;58,0,21-_xlfn.RANK.EQ(AU152,$AU$149:$AU$153,0))</f>
        <v>0</v>
      </c>
    </row>
    <row r="153" spans="1:48" ht="16.5" thickBot="1" x14ac:dyDescent="0.3">
      <c r="A153" s="25" t="s">
        <v>247</v>
      </c>
      <c r="B153" s="25" t="s">
        <v>248</v>
      </c>
      <c r="C153" s="25" t="s">
        <v>136</v>
      </c>
      <c r="D153" s="2" t="s">
        <v>287</v>
      </c>
      <c r="E153" s="22"/>
      <c r="F153" s="141">
        <f t="shared" si="126"/>
        <v>0</v>
      </c>
      <c r="G153" s="121">
        <v>4.0999999999999996</v>
      </c>
      <c r="H153" s="123"/>
      <c r="I153" s="106">
        <f>IF(H153&lt;58,0,21-_xlfn.RANK.EQ(H153,$H$149:$H$153,0))</f>
        <v>0</v>
      </c>
      <c r="J153" s="121">
        <v>4.2</v>
      </c>
      <c r="K153" s="123"/>
      <c r="L153" s="106">
        <f>IF(K153&lt;58,0,21-_xlfn.RANK.EQ(K153,$K$149:$K$153,0))</f>
        <v>0</v>
      </c>
      <c r="M153" s="121">
        <v>4.2</v>
      </c>
      <c r="N153" s="123"/>
      <c r="O153" s="106">
        <f>IF(N153&lt;58,0,21-_xlfn.RANK.EQ(N153,$N$149:$N$153,0))</f>
        <v>0</v>
      </c>
      <c r="P153" s="121">
        <v>4.3</v>
      </c>
      <c r="Q153" s="123"/>
      <c r="R153" s="106">
        <f>IF(Q153&lt;58,0,21-_xlfn.RANK.EQ(Q153,$Q$149:$Q$153,0))</f>
        <v>0</v>
      </c>
      <c r="S153" s="121">
        <v>4.0999999999999996</v>
      </c>
      <c r="T153" s="123"/>
      <c r="U153" s="106">
        <f>IF(T153&lt;58,0,21-_xlfn.RANK.EQ(T153,$T$149:$T$153,0))</f>
        <v>0</v>
      </c>
      <c r="V153" s="121">
        <v>4.2</v>
      </c>
      <c r="W153" s="123"/>
      <c r="X153" s="106">
        <f>IF(W153&lt;58,0,21-_xlfn.RANK.EQ(W153,$W$149:$W$153,0))</f>
        <v>0</v>
      </c>
      <c r="Y153" s="121">
        <v>4.2</v>
      </c>
      <c r="Z153" s="123"/>
      <c r="AA153" s="106">
        <f>IF(Z153&lt;58,0,21-_xlfn.RANK.EQ(Z153,$Z$149:$Z$153,0))</f>
        <v>0</v>
      </c>
      <c r="AB153" s="121">
        <v>4.3</v>
      </c>
      <c r="AC153" s="123"/>
      <c r="AD153" s="106">
        <f>IF(AC153&lt;58,0,21-_xlfn.RANK.EQ(AC153,$AC$149:$AC$153,0))</f>
        <v>0</v>
      </c>
      <c r="AE153" s="121">
        <v>4.2</v>
      </c>
      <c r="AF153" s="123"/>
      <c r="AG153" s="106">
        <f>IF(AF153&lt;58,0,21-_xlfn.RANK.EQ(AF153,$AF$149:$AF$153,0))</f>
        <v>0</v>
      </c>
      <c r="AH153" s="121">
        <v>4.3</v>
      </c>
      <c r="AI153" s="123"/>
      <c r="AJ153" s="106">
        <f>IF(AI153&lt;58,0,21-_xlfn.RANK.EQ(AI153,$AI$149:$AI$153,0))</f>
        <v>0</v>
      </c>
      <c r="AK153" s="121">
        <v>4.2</v>
      </c>
      <c r="AL153" s="123"/>
      <c r="AM153" s="106">
        <f>IF(AL153&lt;58,0,21-_xlfn.RANK.EQ(AL153,$AL$149:$AL$153,0))</f>
        <v>0</v>
      </c>
      <c r="AN153" s="121">
        <v>4.3</v>
      </c>
      <c r="AO153" s="123"/>
      <c r="AP153" s="106">
        <f>IF(AO153&lt;58,0,21-_xlfn.RANK.EQ(AO153,$AO$149:$AO$153,0))</f>
        <v>0</v>
      </c>
      <c r="AQ153" s="121">
        <v>4.2</v>
      </c>
      <c r="AR153" s="123"/>
      <c r="AS153" s="106">
        <f>IF(AR153&lt;58,0,21-_xlfn.RANK.EQ(AR153,$AR$149:$AR$153,0))</f>
        <v>0</v>
      </c>
      <c r="AT153" s="121">
        <v>4.3</v>
      </c>
      <c r="AU153" s="123"/>
      <c r="AV153" s="106">
        <f>IF(AU153&lt;58,0,21-_xlfn.RANK.EQ(AU153,$AU$149:$AU$153,0))</f>
        <v>0</v>
      </c>
    </row>
  </sheetData>
  <protectedRanges>
    <protectedRange algorithmName="SHA-512" hashValue="NAZD3qgxdrlzabacLBE6e7h5ZmXY7wxINVLTXmDWPfUES+YR2V1HNj/E15OhYFiJLVmWPKJ0egYjXUfTOKONZg==" saltValue="Ncxfyc7xk9aUc4+aZopcog==" spinCount="100000" sqref="A62:D66 A86:B86 F80:G80 A108:B108 A47:E47 D46:E46 A77:D77 A48:B48 D48:E48 A134:B135 D134:D135 A152:B153 A116:D116 A128:D132 A122:D122 A119:E119 E144:G145 A44:C44 E87:E90 E49:E67 E109:E118 E92 A91:E91 D153:E153 E150:E152 A154:E1048576 A71:E71 A137:E137 D108:E108 D86:E86 A68:E68 A99:D99 T105:T115 T128:X128 N105:N115 P127:R127 E8:F8 E120:E126 E133:E136 H28:H52 AF116:AF120 AC120 V127:X127 J127:L127 H108:H115 AB108:AC115 AE108:AF115 AD108:AD120 H128:L132 AA127:AF140 E9:E10 A11:E12 F9:F12 H1:H26 E27:F27 E127:G132 A103:G107 A81:G85 A14:F26 A1:F7 A57:D57 G1:G52 E13:F13 A150:D150 H144:L149 S129:X140 A42:D42 A96:E96 E95 AF121:XFD121 E72:E80 E97:E102 S80:T104 AF122:AF126 S105:S128 AA122:AA126 AC121:AD126 Y122:Z140 AG122:XFD140 I108:L126 A93:E94 A70:C70 E69:E70 E40:E45 A143:D144 H80:L107 U80:X126 AG80:XFD120 Y80:AF107 M80:N104 E138:E143 M105:M128 S141:XFD149 M129:R149 Y108:AA121 O80:R126 N128:R128 I1:XFD40 G53:N61 I42:N52 O42:Q61 I41:Q41 R41:XFD61 A28:F39 F40:F61 F62:XFD79 F86:G102 F108:G126 F133:L143 A146:G149 F150:XFD1048576" name="Range1"/>
    <protectedRange algorithmName="SHA-512" hashValue="Apnk9LEbYxRpSZcjU97H6doUg/5csDURqMcDtbiOpYdX3f6l5Yvzsxaqv13NMtippi1Z0/Pw9Etvtktb0idoXQ==" saltValue="0XBid9/n7HrDOp1hu6OxVA==" spinCount="100000" sqref="A40:D40 A46:C46" name="Range1_1"/>
    <protectedRange algorithmName="SHA-512" hashValue="Apnk9LEbYxRpSZcjU97H6doUg/5csDURqMcDtbiOpYdX3f6l5Yvzsxaqv13NMtippi1Z0/Pw9Etvtktb0idoXQ==" saltValue="0XBid9/n7HrDOp1hu6OxVA==" spinCount="100000" sqref="A67:D67" name="Range1_2"/>
    <protectedRange algorithmName="SHA-512" hashValue="NAZD3qgxdrlzabacLBE6e7h5ZmXY7wxINVLTXmDWPfUES+YR2V1HNj/E15OhYFiJLVmWPKJ0egYjXUfTOKONZg==" saltValue="Ncxfyc7xk9aUc4+aZopcog==" spinCount="100000" sqref="A8:D8" name="Range1_3"/>
    <protectedRange algorithmName="SHA-512" hashValue="Apnk9LEbYxRpSZcjU97H6doUg/5csDURqMcDtbiOpYdX3f6l5Yvzsxaqv13NMtippi1Z0/Pw9Etvtktb0idoXQ==" saltValue="0XBid9/n7HrDOp1hu6OxVA==" spinCount="100000" sqref="C86 C108 C48 C134:C135 C152:C153" name="Range1_1_1"/>
    <protectedRange algorithmName="SHA-512" hashValue="Apnk9LEbYxRpSZcjU97H6doUg/5csDURqMcDtbiOpYdX3f6l5Yvzsxaqv13NMtippi1Z0/Pw9Etvtktb0idoXQ==" saltValue="0XBid9/n7HrDOp1hu6OxVA==" spinCount="100000" sqref="A87:D87" name="Range1_4"/>
    <protectedRange algorithmName="SHA-512" hashValue="Apnk9LEbYxRpSZcjU97H6doUg/5csDURqMcDtbiOpYdX3f6l5Yvzsxaqv13NMtippi1Z0/Pw9Etvtktb0idoXQ==" saltValue="0XBid9/n7HrDOp1hu6OxVA==" spinCount="100000" sqref="A109:D109" name="Range1_5"/>
    <protectedRange algorithmName="SHA-512" hashValue="Apnk9LEbYxRpSZcjU97H6doUg/5csDURqMcDtbiOpYdX3f6l5Yvzsxaqv13NMtippi1Z0/Pw9Etvtktb0idoXQ==" saltValue="0XBid9/n7HrDOp1hu6OxVA==" spinCount="100000" sqref="A133:D133" name="Range1_6"/>
    <protectedRange algorithmName="SHA-512" hashValue="Apnk9LEbYxRpSZcjU97H6doUg/5csDURqMcDtbiOpYdX3f6l5Yvzsxaqv13NMtippi1Z0/Pw9Etvtktb0idoXQ==" saltValue="0XBid9/n7HrDOp1hu6OxVA==" spinCount="100000" sqref="A69:D69" name="Range1_7"/>
    <protectedRange algorithmName="SHA-512" hashValue="gd6M1j8R2Vcbfm85n99c1D0xjmQvjBlg34UZhxeJx1NLSFqB74OeW1e3isf5ACnAc8NEYyF7OwgEUMDCcurwNA==" saltValue="t3zYNUJUDTdmjGFelNhf8w==" spinCount="100000" sqref="A110:D110" name="Range1_8"/>
    <protectedRange algorithmName="SHA-512" hashValue="gd6M1j8R2Vcbfm85n99c1D0xjmQvjBlg34UZhxeJx1NLSFqB74OeW1e3isf5ACnAc8NEYyF7OwgEUMDCcurwNA==" saltValue="t3zYNUJUDTdmjGFelNhf8w==" spinCount="100000" sqref="A136:D136" name="Range1_9"/>
    <protectedRange algorithmName="SHA-512" hashValue="Bl55MZj0cAqUqTsmKqKQ8GjYk3z4r6sHC6GjzmBjr6bDBl+Gt4qfajFFbigrPAXyjSmBZ+XipVR00qWHQUUL2w==" saltValue="vFo3gsO1ur+Yqg/JT+qeQg==" spinCount="100000" sqref="A88:D88" name="Range1_10"/>
    <protectedRange algorithmName="SHA-512" hashValue="Bl55MZj0cAqUqTsmKqKQ8GjYk3z4r6sHC6GjzmBjr6bDBl+Gt4qfajFFbigrPAXyjSmBZ+XipVR00qWHQUUL2w==" saltValue="vFo3gsO1ur+Yqg/JT+qeQg==" spinCount="100000" sqref="A111:D111" name="Range1_11"/>
    <protectedRange algorithmName="SHA-512" hashValue="Apnk9LEbYxRpSZcjU97H6doUg/5csDURqMcDtbiOpYdX3f6l5Yvzsxaqv13NMtippi1Z0/Pw9Etvtktb0idoXQ==" saltValue="0XBid9/n7HrDOp1hu6OxVA==" spinCount="100000" sqref="A45:D45" name="Range1_12"/>
    <protectedRange algorithmName="SHA-512" hashValue="Apnk9LEbYxRpSZcjU97H6doUg/5csDURqMcDtbiOpYdX3f6l5Yvzsxaqv13NMtippi1Z0/Pw9Etvtktb0idoXQ==" saltValue="0XBid9/n7HrDOp1hu6OxVA==" spinCount="100000" sqref="A27:D27" name="Range1_13"/>
    <protectedRange algorithmName="SHA-512" hashValue="Bl55MZj0cAqUqTsmKqKQ8GjYk3z4r6sHC6GjzmBjr6bDBl+Gt4qfajFFbigrPAXyjSmBZ+XipVR00qWHQUUL2w==" saltValue="vFo3gsO1ur+Yqg/JT+qeQg==" spinCount="100000" sqref="D72" name="Range1_14"/>
    <protectedRange algorithmName="SHA-512" hashValue="Bl55MZj0cAqUqTsmKqKQ8GjYk3z4r6sHC6GjzmBjr6bDBl+Gt4qfajFFbigrPAXyjSmBZ+XipVR00qWHQUUL2w==" saltValue="vFo3gsO1ur+Yqg/JT+qeQg==" spinCount="100000" sqref="A72:C72" name="Range1_21"/>
    <protectedRange algorithmName="SHA-512" hashValue="Bl55MZj0cAqUqTsmKqKQ8GjYk3z4r6sHC6GjzmBjr6bDBl+Gt4qfajFFbigrPAXyjSmBZ+XipVR00qWHQUUL2w==" saltValue="vFo3gsO1ur+Yqg/JT+qeQg==" spinCount="100000" sqref="D142" name="Range1_15"/>
    <protectedRange algorithmName="SHA-512" hashValue="Bl55MZj0cAqUqTsmKqKQ8GjYk3z4r6sHC6GjzmBjr6bDBl+Gt4qfajFFbigrPAXyjSmBZ+XipVR00qWHQUUL2w==" saltValue="vFo3gsO1ur+Yqg/JT+qeQg==" spinCount="100000" sqref="A142:C142" name="Range1_21_1"/>
    <protectedRange algorithmName="SHA-512" hashValue="Bl55MZj0cAqUqTsmKqKQ8GjYk3z4r6sHC6GjzmBjr6bDBl+Gt4qfajFFbigrPAXyjSmBZ+XipVR00qWHQUUL2w==" saltValue="vFo3gsO1ur+Yqg/JT+qeQg==" spinCount="100000" sqref="A89:D89" name="Range1_16"/>
    <protectedRange algorithmName="SHA-512" hashValue="Bl55MZj0cAqUqTsmKqKQ8GjYk3z4r6sHC6GjzmBjr6bDBl+Gt4qfajFFbigrPAXyjSmBZ+XipVR00qWHQUUL2w==" saltValue="vFo3gsO1ur+Yqg/JT+qeQg==" spinCount="100000" sqref="A112:D112" name="Range1_17"/>
    <protectedRange algorithmName="SHA-512" hashValue="Bl55MZj0cAqUqTsmKqKQ8GjYk3z4r6sHC6GjzmBjr6bDBl+Gt4qfajFFbigrPAXyjSmBZ+XipVR00qWHQUUL2w==" saltValue="vFo3gsO1ur+Yqg/JT+qeQg==" spinCount="100000" sqref="A113:D113" name="Range1_18"/>
    <protectedRange algorithmName="SHA-512" hashValue="Bl55MZj0cAqUqTsmKqKQ8GjYk3z4r6sHC6GjzmBjr6bDBl+Gt4qfajFFbigrPAXyjSmBZ+XipVR00qWHQUUL2w==" saltValue="vFo3gsO1ur+Yqg/JT+qeQg==" spinCount="100000" sqref="A138:D138" name="Range1_19"/>
    <protectedRange algorithmName="SHA-512" hashValue="Apnk9LEbYxRpSZcjU97H6doUg/5csDURqMcDtbiOpYdX3f6l5Yvzsxaqv13NMtippi1Z0/Pw9Etvtktb0idoXQ==" saltValue="0XBid9/n7HrDOp1hu6OxVA==" spinCount="100000" sqref="C9" name="Range1_1_1_2"/>
    <protectedRange algorithmName="SHA-512" hashValue="Apnk9LEbYxRpSZcjU97H6doUg/5csDURqMcDtbiOpYdX3f6l5Yvzsxaqv13NMtippi1Z0/Pw9Etvtktb0idoXQ==" saltValue="0XBid9/n7HrDOp1hu6OxVA==" spinCount="100000" sqref="A10:D10" name="Range1_20"/>
    <protectedRange algorithmName="SHA-512" hashValue="gd6M1j8R2Vcbfm85n99c1D0xjmQvjBlg34UZhxeJx1NLSFqB74OeW1e3isf5ACnAc8NEYyF7OwgEUMDCcurwNA==" saltValue="t3zYNUJUDTdmjGFelNhf8w==" spinCount="100000" sqref="A114:D114" name="Range1_22"/>
    <protectedRange algorithmName="SHA-512" hashValue="gd6M1j8R2Vcbfm85n99c1D0xjmQvjBlg34UZhxeJx1NLSFqB74OeW1e3isf5ACnAc8NEYyF7OwgEUMDCcurwNA==" saltValue="t3zYNUJUDTdmjGFelNhf8w==" spinCount="100000" sqref="A139:D139" name="Range1_23"/>
    <protectedRange algorithmName="SHA-512" hashValue="gd6M1j8R2Vcbfm85n99c1D0xjmQvjBlg34UZhxeJx1NLSFqB74OeW1e3isf5ACnAc8NEYyF7OwgEUMDCcurwNA==" saltValue="t3zYNUJUDTdmjGFelNhf8w==" spinCount="100000" sqref="A90:D90" name="Range1_24"/>
    <protectedRange algorithmName="SHA-512" hashValue="gd6M1j8R2Vcbfm85n99c1D0xjmQvjBlg34UZhxeJx1NLSFqB74OeW1e3isf5ACnAc8NEYyF7OwgEUMDCcurwNA==" saltValue="t3zYNUJUDTdmjGFelNhf8w==" spinCount="100000" sqref="A115:D115" name="Range1_25"/>
    <protectedRange algorithmName="SHA-512" hashValue="gd6M1j8R2Vcbfm85n99c1D0xjmQvjBlg34UZhxeJx1NLSFqB74OeW1e3isf5ACnAc8NEYyF7OwgEUMDCcurwNA==" saltValue="t3zYNUJUDTdmjGFelNhf8w==" spinCount="100000" sqref="A51:D51" name="Range1_26"/>
    <protectedRange algorithmName="SHA-512" hashValue="gd6M1j8R2Vcbfm85n99c1D0xjmQvjBlg34UZhxeJx1NLSFqB74OeW1e3isf5ACnAc8NEYyF7OwgEUMDCcurwNA==" saltValue="t3zYNUJUDTdmjGFelNhf8w==" spinCount="100000" sqref="A76:D76" name="Range1_27"/>
    <protectedRange algorithmName="SHA-512" hashValue="Bl55MZj0cAqUqTsmKqKQ8GjYk3z4r6sHC6GjzmBjr6bDBl+Gt4qfajFFbigrPAXyjSmBZ+XipVR00qWHQUUL2w==" saltValue="vFo3gsO1ur+Yqg/JT+qeQg==" spinCount="100000" sqref="D140 D118 D145" name="Range1_28"/>
    <protectedRange algorithmName="SHA-512" hashValue="gd6M1j8R2Vcbfm85n99c1D0xjmQvjBlg34UZhxeJx1NLSFqB74OeW1e3isf5ACnAc8NEYyF7OwgEUMDCcurwNA==" saltValue="t3zYNUJUDTdmjGFelNhf8w==" spinCount="100000" sqref="D120 D127" name="Range1_29"/>
    <protectedRange algorithmName="SHA-512" hashValue="Bl55MZj0cAqUqTsmKqKQ8GjYk3z4r6sHC6GjzmBjr6bDBl+Gt4qfajFFbigrPAXyjSmBZ+XipVR00qWHQUUL2w==" saltValue="vFo3gsO1ur+Yqg/JT+qeQg==" spinCount="100000" sqref="A120:C120 A127:C127" name="Range1_14_1"/>
    <protectedRange algorithmName="SHA-512" hashValue="gd6M1j8R2Vcbfm85n99c1D0xjmQvjBlg34UZhxeJx1NLSFqB74OeW1e3isf5ACnAc8NEYyF7OwgEUMDCcurwNA==" saltValue="t3zYNUJUDTdmjGFelNhf8w==" spinCount="100000" sqref="A52:D52 A54:D56" name="Range1_30"/>
    <protectedRange algorithmName="SHA-512" hashValue="gd6M1j8R2Vcbfm85n99c1D0xjmQvjBlg34UZhxeJx1NLSFqB74OeW1e3isf5ACnAc8NEYyF7OwgEUMDCcurwNA==" saltValue="t3zYNUJUDTdmjGFelNhf8w==" spinCount="100000" sqref="A78:D78" name="Range1_31"/>
    <protectedRange algorithmName="SHA-512" hashValue="Apnk9LEbYxRpSZcjU97H6doUg/5csDURqMcDtbiOpYdX3f6l5Yvzsxaqv13NMtippi1Z0/Pw9Etvtktb0idoXQ==" saltValue="0XBid9/n7HrDOp1hu6OxVA==" spinCount="100000" sqref="A58:D61 A79:D79" name="Range1_5_1"/>
    <protectedRange algorithmName="SHA-512" hashValue="Apnk9LEbYxRpSZcjU97H6doUg/5csDURqMcDtbiOpYdX3f6l5Yvzsxaqv13NMtippi1Z0/Pw9Etvtktb0idoXQ==" saltValue="0XBid9/n7HrDOp1hu6OxVA==" spinCount="100000" sqref="A151:D151" name="Range1_32"/>
    <protectedRange algorithmName="SHA-512" hashValue="Apnk9LEbYxRpSZcjU97H6doUg/5csDURqMcDtbiOpYdX3f6l5Yvzsxaqv13NMtippi1Z0/Pw9Etvtktb0idoXQ==" saltValue="0XBid9/n7HrDOp1hu6OxVA==" spinCount="100000" sqref="A141:D141" name="Range1_33"/>
    <protectedRange algorithmName="SHA-512" hashValue="Apnk9LEbYxRpSZcjU97H6doUg/5csDURqMcDtbiOpYdX3f6l5Yvzsxaqv13NMtippi1Z0/Pw9Etvtktb0idoXQ==" saltValue="0XBid9/n7HrDOp1hu6OxVA==" spinCount="100000" sqref="A95:D95" name="Range1_34"/>
    <protectedRange algorithmName="SHA-512" hashValue="Apnk9LEbYxRpSZcjU97H6doUg/5csDURqMcDtbiOpYdX3f6l5Yvzsxaqv13NMtippi1Z0/Pw9Etvtktb0idoXQ==" saltValue="0XBid9/n7HrDOp1hu6OxVA==" spinCount="100000" sqref="A121:D121" name="Range1_35"/>
    <protectedRange algorithmName="SHA-512" hashValue="Bl55MZj0cAqUqTsmKqKQ8GjYk3z4r6sHC6GjzmBjr6bDBl+Gt4qfajFFbigrPAXyjSmBZ+XipVR00qWHQUUL2w==" saltValue="vFo3gsO1ur+Yqg/JT+qeQg==" spinCount="100000" sqref="D53" name="Range1_40"/>
    <protectedRange algorithmName="SHA-512" hashValue="Bl55MZj0cAqUqTsmKqKQ8GjYk3z4r6sHC6GjzmBjr6bDBl+Gt4qfajFFbigrPAXyjSmBZ+XipVR00qWHQUUL2w==" saltValue="vFo3gsO1ur+Yqg/JT+qeQg==" spinCount="100000" sqref="D75" name="Range1_40_1"/>
    <protectedRange algorithmName="SHA-512" hashValue="Bl55MZj0cAqUqTsmKqKQ8GjYk3z4r6sHC6GjzmBjr6bDBl+Gt4qfajFFbigrPAXyjSmBZ+XipVR00qWHQUUL2w==" saltValue="vFo3gsO1ur+Yqg/JT+qeQg==" spinCount="100000" sqref="A97:D97" name="Range1_12_1"/>
    <protectedRange algorithmName="SHA-512" hashValue="Bl55MZj0cAqUqTsmKqKQ8GjYk3z4r6sHC6GjzmBjr6bDBl+Gt4qfajFFbigrPAXyjSmBZ+XipVR00qWHQUUL2w==" saltValue="vFo3gsO1ur+Yqg/JT+qeQg==" spinCount="100000" sqref="A123:D123" name="Range1_12_2"/>
    <protectedRange algorithmName="SHA-512" hashValue="Bl55MZj0cAqUqTsmKqKQ8GjYk3z4r6sHC6GjzmBjr6bDBl+Gt4qfajFFbigrPAXyjSmBZ+XipVR00qWHQUUL2w==" saltValue="vFo3gsO1ur+Yqg/JT+qeQg==" spinCount="100000" sqref="A124:D124" name="Range1_12_3"/>
    <protectedRange algorithmName="SHA-512" hashValue="Bl55MZj0cAqUqTsmKqKQ8GjYk3z4r6sHC6GjzmBjr6bDBl+Gt4qfajFFbigrPAXyjSmBZ+XipVR00qWHQUUL2w==" saltValue="vFo3gsO1ur+Yqg/JT+qeQg==" spinCount="100000" sqref="A98:D98" name="Range1_12_4"/>
    <protectedRange algorithmName="SHA-512" hashValue="Apnk9LEbYxRpSZcjU97H6doUg/5csDURqMcDtbiOpYdX3f6l5Yvzsxaqv13NMtippi1Z0/Pw9Etvtktb0idoXQ==" saltValue="0XBid9/n7HrDOp1hu6OxVA==" spinCount="100000" sqref="A100:D100" name="Range1_36"/>
    <protectedRange algorithmName="SHA-512" hashValue="NAZD3qgxdrlzabacLBE6e7h5ZmXY7wxINVLTXmDWPfUES+YR2V1HNj/E15OhYFiJLVmWPKJ0egYjXUfTOKONZg==" saltValue="Ncxfyc7xk9aUc4+aZopcog==" spinCount="100000" sqref="A101:D102" name="Range1_10_1"/>
    <protectedRange algorithmName="SHA-512" hashValue="NAZD3qgxdrlzabacLBE6e7h5ZmXY7wxINVLTXmDWPfUES+YR2V1HNj/E15OhYFiJLVmWPKJ0egYjXUfTOKONZg==" saltValue="Ncxfyc7xk9aUc4+aZopcog==" spinCount="100000" sqref="A126:D126" name="Range1_10_2"/>
    <protectedRange algorithmName="SHA-512" hashValue="NAZD3qgxdrlzabacLBE6e7h5ZmXY7wxINVLTXmDWPfUES+YR2V1HNj/E15OhYFiJLVmWPKJ0egYjXUfTOKONZg==" saltValue="Ncxfyc7xk9aUc4+aZopcog==" spinCount="100000" sqref="D70" name="Range1_16_1"/>
    <protectedRange algorithmName="SHA-512" hashValue="NAZD3qgxdrlzabacLBE6e7h5ZmXY7wxINVLTXmDWPfUES+YR2V1HNj/E15OhYFiJLVmWPKJ0egYjXUfTOKONZg==" saltValue="Ncxfyc7xk9aUc4+aZopcog==" spinCount="100000" sqref="D44" name="Range1_16_2"/>
  </protectedRanges>
  <mergeCells count="65">
    <mergeCell ref="AK104:AP104"/>
    <mergeCell ref="AK129:AP129"/>
    <mergeCell ref="AK146:AP146"/>
    <mergeCell ref="AQ5:AV5"/>
    <mergeCell ref="AQ24:AV24"/>
    <mergeCell ref="AQ37:AV37"/>
    <mergeCell ref="AQ64:AV64"/>
    <mergeCell ref="AQ82:AV82"/>
    <mergeCell ref="AQ104:AV104"/>
    <mergeCell ref="AQ129:AV129"/>
    <mergeCell ref="AQ146:AV146"/>
    <mergeCell ref="AK5:AP5"/>
    <mergeCell ref="AK24:AP24"/>
    <mergeCell ref="AK37:AP37"/>
    <mergeCell ref="AK64:AP64"/>
    <mergeCell ref="AK82:AP82"/>
    <mergeCell ref="S82:X82"/>
    <mergeCell ref="S104:X104"/>
    <mergeCell ref="S129:X129"/>
    <mergeCell ref="S146:X146"/>
    <mergeCell ref="M5:R5"/>
    <mergeCell ref="M24:R24"/>
    <mergeCell ref="M37:R37"/>
    <mergeCell ref="M64:R64"/>
    <mergeCell ref="M82:R82"/>
    <mergeCell ref="M104:R104"/>
    <mergeCell ref="M129:R129"/>
    <mergeCell ref="M146:R146"/>
    <mergeCell ref="Y5:AD5"/>
    <mergeCell ref="AE5:AJ5"/>
    <mergeCell ref="G5:L5"/>
    <mergeCell ref="G64:L64"/>
    <mergeCell ref="Y64:AD64"/>
    <mergeCell ref="AE64:AJ64"/>
    <mergeCell ref="G37:L37"/>
    <mergeCell ref="Y37:AD37"/>
    <mergeCell ref="AE37:AJ37"/>
    <mergeCell ref="G24:L24"/>
    <mergeCell ref="Y24:AD24"/>
    <mergeCell ref="AE24:AJ24"/>
    <mergeCell ref="S5:X5"/>
    <mergeCell ref="S24:X24"/>
    <mergeCell ref="S37:X37"/>
    <mergeCell ref="S64:X64"/>
    <mergeCell ref="G82:L82"/>
    <mergeCell ref="A65:E65"/>
    <mergeCell ref="Y82:AD82"/>
    <mergeCell ref="AE82:AJ82"/>
    <mergeCell ref="G146:L146"/>
    <mergeCell ref="Y146:AD146"/>
    <mergeCell ref="AE146:AJ146"/>
    <mergeCell ref="G104:L104"/>
    <mergeCell ref="Y104:AD104"/>
    <mergeCell ref="AE104:AJ104"/>
    <mergeCell ref="G129:L129"/>
    <mergeCell ref="Y129:AD129"/>
    <mergeCell ref="AE129:AJ129"/>
    <mergeCell ref="A83:E83"/>
    <mergeCell ref="A105:E105"/>
    <mergeCell ref="A130:E130"/>
    <mergeCell ref="A147:E147"/>
    <mergeCell ref="A3:D3"/>
    <mergeCell ref="A25:E25"/>
    <mergeCell ref="A6:E6"/>
    <mergeCell ref="A38:E38"/>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83"/>
  <sheetViews>
    <sheetView zoomScaleNormal="100" workbookViewId="0">
      <selection activeCell="A30" sqref="A30"/>
    </sheetView>
  </sheetViews>
  <sheetFormatPr defaultColWidth="11.125" defaultRowHeight="15.75" x14ac:dyDescent="0.25"/>
  <cols>
    <col min="1" max="1" width="15.125" customWidth="1"/>
    <col min="2" max="2" width="15.625" customWidth="1"/>
    <col min="3" max="3" width="26.5" customWidth="1"/>
    <col min="4" max="4" width="24.5" customWidth="1"/>
    <col min="5" max="5" width="7.625" customWidth="1"/>
    <col min="6" max="6" width="12.625" customWidth="1"/>
    <col min="7" max="7" width="12.5" customWidth="1"/>
    <col min="9" max="9" width="16.625" customWidth="1"/>
  </cols>
  <sheetData>
    <row r="3" spans="1:10" ht="28.5" x14ac:dyDescent="0.25">
      <c r="A3" s="242" t="s">
        <v>62</v>
      </c>
      <c r="B3" s="243"/>
      <c r="C3" s="243"/>
      <c r="D3" s="243"/>
      <c r="E3" s="7"/>
    </row>
    <row r="4" spans="1:10" ht="27" thickBot="1" x14ac:dyDescent="0.3">
      <c r="A4" s="7"/>
      <c r="B4" s="7"/>
      <c r="C4" s="7"/>
      <c r="D4" s="7"/>
      <c r="E4" s="7"/>
    </row>
    <row r="5" spans="1:10" ht="24" thickBot="1" x14ac:dyDescent="0.3">
      <c r="G5" s="237" t="s">
        <v>274</v>
      </c>
      <c r="H5" s="252"/>
      <c r="I5" s="252"/>
      <c r="J5" s="253"/>
    </row>
    <row r="6" spans="1:10" s="17" customFormat="1" ht="47.25" x14ac:dyDescent="0.25">
      <c r="A6" s="244" t="s">
        <v>63</v>
      </c>
      <c r="B6" s="245"/>
      <c r="C6" s="245"/>
      <c r="D6" s="245"/>
      <c r="E6" s="246"/>
      <c r="F6" s="12" t="s">
        <v>4</v>
      </c>
      <c r="G6" s="13" t="s">
        <v>22</v>
      </c>
      <c r="H6" s="16" t="s">
        <v>23</v>
      </c>
      <c r="I6" s="42" t="s">
        <v>24</v>
      </c>
      <c r="J6" s="12" t="s">
        <v>9</v>
      </c>
    </row>
    <row r="7" spans="1:10" x14ac:dyDescent="0.25">
      <c r="A7" s="43" t="s">
        <v>11</v>
      </c>
      <c r="B7" s="43" t="s">
        <v>12</v>
      </c>
      <c r="C7" s="44" t="s">
        <v>13</v>
      </c>
      <c r="D7" s="43" t="s">
        <v>14</v>
      </c>
      <c r="E7" s="44" t="s">
        <v>61</v>
      </c>
      <c r="F7" s="20"/>
      <c r="G7" s="21"/>
      <c r="H7" s="23"/>
      <c r="I7" s="23"/>
      <c r="J7" s="20"/>
    </row>
    <row r="8" spans="1:10" x14ac:dyDescent="0.25">
      <c r="A8" s="25" t="s">
        <v>256</v>
      </c>
      <c r="B8" s="25" t="s">
        <v>257</v>
      </c>
      <c r="C8" s="26" t="s">
        <v>136</v>
      </c>
      <c r="D8" s="25" t="s">
        <v>258</v>
      </c>
      <c r="E8" s="26"/>
      <c r="F8" s="20"/>
      <c r="G8" s="21"/>
      <c r="H8" s="23"/>
      <c r="I8" s="23"/>
      <c r="J8" s="20"/>
    </row>
    <row r="9" spans="1:10" x14ac:dyDescent="0.25">
      <c r="A9" s="25" t="s">
        <v>374</v>
      </c>
      <c r="B9" s="25" t="s">
        <v>375</v>
      </c>
      <c r="C9" s="26" t="s">
        <v>376</v>
      </c>
      <c r="D9" s="25" t="s">
        <v>430</v>
      </c>
      <c r="E9" s="26"/>
      <c r="F9" s="20"/>
      <c r="G9" s="21"/>
      <c r="H9" s="23"/>
      <c r="I9" s="23"/>
      <c r="J9" s="20"/>
    </row>
    <row r="10" spans="1:10" ht="17.45" customHeight="1" x14ac:dyDescent="0.25">
      <c r="A10" s="25"/>
      <c r="B10" s="25"/>
      <c r="C10" s="26"/>
      <c r="D10" s="25"/>
      <c r="E10" s="26"/>
      <c r="F10" s="20"/>
      <c r="G10" s="21"/>
      <c r="H10" s="23"/>
      <c r="I10" s="23"/>
      <c r="J10" s="20"/>
    </row>
    <row r="11" spans="1:10" x14ac:dyDescent="0.25">
      <c r="A11" s="25"/>
      <c r="B11" s="25"/>
      <c r="C11" s="26"/>
      <c r="D11" s="25"/>
      <c r="E11" s="26"/>
      <c r="F11" s="20"/>
      <c r="G11" s="21"/>
      <c r="H11" s="23"/>
      <c r="I11" s="23"/>
      <c r="J11" s="20"/>
    </row>
    <row r="12" spans="1:10" x14ac:dyDescent="0.25">
      <c r="A12" s="25"/>
      <c r="B12" s="25"/>
      <c r="C12" s="26"/>
      <c r="D12" s="25"/>
      <c r="E12" s="26"/>
      <c r="F12" s="20"/>
      <c r="G12" s="21"/>
      <c r="H12" s="23"/>
      <c r="I12" s="23"/>
      <c r="J12" s="20"/>
    </row>
    <row r="13" spans="1:10" x14ac:dyDescent="0.25">
      <c r="A13" s="25"/>
      <c r="B13" s="25"/>
      <c r="C13" s="26"/>
      <c r="D13" s="25"/>
      <c r="E13" s="26"/>
      <c r="F13" s="20"/>
      <c r="G13" s="21"/>
      <c r="H13" s="23"/>
      <c r="I13" s="23"/>
      <c r="J13" s="20"/>
    </row>
    <row r="14" spans="1:10" x14ac:dyDescent="0.25">
      <c r="A14" s="25"/>
      <c r="B14" s="25"/>
      <c r="C14" s="26"/>
      <c r="D14" s="25"/>
      <c r="E14" s="26"/>
      <c r="F14" s="20"/>
      <c r="G14" s="21"/>
      <c r="H14" s="23"/>
      <c r="I14" s="23"/>
      <c r="J14" s="20"/>
    </row>
    <row r="15" spans="1:10" x14ac:dyDescent="0.25">
      <c r="A15" s="25"/>
      <c r="B15" s="25"/>
      <c r="C15" s="26"/>
      <c r="D15" s="25"/>
      <c r="E15" s="26"/>
      <c r="F15" s="20"/>
      <c r="G15" s="21"/>
      <c r="H15" s="23"/>
      <c r="I15" s="23"/>
      <c r="J15" s="20"/>
    </row>
    <row r="16" spans="1:10" x14ac:dyDescent="0.25">
      <c r="A16" s="25"/>
      <c r="B16" s="25"/>
      <c r="C16" s="26"/>
      <c r="D16" s="25"/>
      <c r="E16" s="26"/>
      <c r="F16" s="20"/>
      <c r="G16" s="21"/>
      <c r="H16" s="23"/>
      <c r="I16" s="23"/>
      <c r="J16" s="45"/>
    </row>
    <row r="17" spans="1:10" x14ac:dyDescent="0.25">
      <c r="A17" s="25"/>
      <c r="B17" s="25"/>
      <c r="C17" s="26"/>
      <c r="D17" s="25"/>
      <c r="E17" s="26"/>
      <c r="F17" s="20"/>
      <c r="G17" s="21"/>
      <c r="H17" s="23"/>
      <c r="I17" s="23"/>
      <c r="J17" s="20"/>
    </row>
    <row r="18" spans="1:10" x14ac:dyDescent="0.25">
      <c r="A18" s="25"/>
      <c r="B18" s="25"/>
      <c r="C18" s="25"/>
      <c r="D18" s="25"/>
      <c r="E18" s="26"/>
      <c r="F18" s="20"/>
      <c r="G18" s="21"/>
      <c r="H18" s="23"/>
      <c r="I18" s="23"/>
      <c r="J18" s="20"/>
    </row>
    <row r="19" spans="1:10" x14ac:dyDescent="0.25">
      <c r="A19" s="25"/>
      <c r="B19" s="25"/>
      <c r="C19" s="25"/>
      <c r="D19" s="25"/>
      <c r="E19" s="26"/>
      <c r="F19" s="20"/>
      <c r="G19" s="21"/>
      <c r="H19" s="23"/>
      <c r="I19" s="23"/>
      <c r="J19" s="20"/>
    </row>
    <row r="20" spans="1:10" x14ac:dyDescent="0.25">
      <c r="A20" s="25"/>
      <c r="B20" s="25"/>
      <c r="C20" s="25"/>
      <c r="D20" s="25"/>
      <c r="E20" s="26"/>
      <c r="F20" s="20"/>
      <c r="G20" s="21"/>
      <c r="H20" s="23"/>
      <c r="I20" s="23"/>
      <c r="J20" s="20"/>
    </row>
    <row r="21" spans="1:10" s="1" customFormat="1" ht="16.5" thickBot="1" x14ac:dyDescent="0.3">
      <c r="A21" s="25"/>
      <c r="B21" s="25"/>
      <c r="C21" s="25"/>
      <c r="D21" s="25"/>
      <c r="E21" s="26"/>
      <c r="F21" s="34"/>
      <c r="G21" s="21"/>
      <c r="H21" s="2"/>
      <c r="I21" s="4"/>
      <c r="J21" s="5"/>
    </row>
    <row r="22" spans="1:10" s="1" customFormat="1" x14ac:dyDescent="0.25">
      <c r="A22" s="35"/>
      <c r="B22" s="35"/>
      <c r="C22" s="35"/>
      <c r="D22" s="35"/>
      <c r="E22" s="35"/>
      <c r="F22"/>
      <c r="G22"/>
    </row>
    <row r="23" spans="1:10" ht="16.5" thickBot="1" x14ac:dyDescent="0.3">
      <c r="A23" s="1"/>
      <c r="B23" s="1"/>
      <c r="C23" s="1"/>
      <c r="D23" s="1"/>
      <c r="E23" s="1"/>
    </row>
    <row r="24" spans="1:10" ht="24" thickBot="1" x14ac:dyDescent="0.3">
      <c r="G24" s="237" t="s">
        <v>274</v>
      </c>
      <c r="H24" s="252"/>
      <c r="I24" s="252"/>
      <c r="J24" s="253"/>
    </row>
    <row r="25" spans="1:10" ht="47.25" x14ac:dyDescent="0.25">
      <c r="A25" s="222" t="s">
        <v>64</v>
      </c>
      <c r="B25" s="217"/>
      <c r="C25" s="217"/>
      <c r="D25" s="217"/>
      <c r="E25" s="217"/>
      <c r="F25" s="12" t="s">
        <v>4</v>
      </c>
      <c r="G25" s="13" t="s">
        <v>22</v>
      </c>
      <c r="H25" s="16" t="s">
        <v>23</v>
      </c>
      <c r="I25" s="42" t="s">
        <v>24</v>
      </c>
      <c r="J25" s="15" t="s">
        <v>9</v>
      </c>
    </row>
    <row r="26" spans="1:10" s="17" customFormat="1" x14ac:dyDescent="0.25">
      <c r="A26" s="18" t="s">
        <v>11</v>
      </c>
      <c r="B26" s="18" t="s">
        <v>12</v>
      </c>
      <c r="C26" s="18" t="s">
        <v>13</v>
      </c>
      <c r="D26" s="18" t="s">
        <v>14</v>
      </c>
      <c r="E26" s="46" t="s">
        <v>61</v>
      </c>
      <c r="F26" s="20"/>
      <c r="G26" s="21"/>
      <c r="H26" s="23"/>
      <c r="I26" s="23"/>
      <c r="J26" s="20"/>
    </row>
    <row r="27" spans="1:10" x14ac:dyDescent="0.25">
      <c r="A27" s="25" t="s">
        <v>154</v>
      </c>
      <c r="B27" s="25" t="s">
        <v>155</v>
      </c>
      <c r="C27" s="25" t="s">
        <v>149</v>
      </c>
      <c r="D27" s="25" t="s">
        <v>156</v>
      </c>
      <c r="E27" s="47"/>
      <c r="F27" s="20"/>
      <c r="G27" s="21"/>
      <c r="H27" s="23"/>
      <c r="I27" s="23"/>
      <c r="J27" s="20"/>
    </row>
    <row r="28" spans="1:10" x14ac:dyDescent="0.25">
      <c r="A28" s="25" t="s">
        <v>256</v>
      </c>
      <c r="B28" s="25" t="s">
        <v>257</v>
      </c>
      <c r="C28" s="26" t="s">
        <v>136</v>
      </c>
      <c r="D28" s="25" t="s">
        <v>259</v>
      </c>
      <c r="E28" s="47"/>
      <c r="F28" s="20"/>
      <c r="G28" s="21"/>
      <c r="H28" s="23"/>
      <c r="I28" s="23"/>
      <c r="J28" s="20"/>
    </row>
    <row r="29" spans="1:10" x14ac:dyDescent="0.25">
      <c r="A29" s="25" t="s">
        <v>283</v>
      </c>
      <c r="B29" s="25" t="s">
        <v>284</v>
      </c>
      <c r="C29" s="26" t="s">
        <v>285</v>
      </c>
      <c r="D29" s="25" t="s">
        <v>286</v>
      </c>
      <c r="F29" s="20"/>
      <c r="G29" s="21"/>
      <c r="H29" s="23"/>
      <c r="I29" s="23"/>
      <c r="J29" s="20"/>
    </row>
    <row r="30" spans="1:10" x14ac:dyDescent="0.25">
      <c r="A30" s="25"/>
      <c r="B30" s="25"/>
      <c r="C30" s="26"/>
      <c r="D30" s="25"/>
      <c r="E30" s="47"/>
      <c r="F30" s="20"/>
      <c r="G30" s="21"/>
      <c r="H30" s="23"/>
      <c r="I30" s="23"/>
      <c r="J30" s="20"/>
    </row>
    <row r="31" spans="1:10" x14ac:dyDescent="0.25">
      <c r="A31" s="25"/>
      <c r="B31" s="25"/>
      <c r="C31" s="25"/>
      <c r="D31" s="25"/>
      <c r="E31" s="47"/>
      <c r="F31" s="20"/>
      <c r="G31" s="21"/>
      <c r="H31" s="23"/>
      <c r="I31" s="23"/>
      <c r="J31" s="20"/>
    </row>
    <row r="32" spans="1:10" x14ac:dyDescent="0.25">
      <c r="A32" s="25"/>
      <c r="B32" s="25"/>
      <c r="C32" s="25"/>
      <c r="D32" s="25"/>
      <c r="E32" s="47"/>
      <c r="F32" s="20"/>
      <c r="G32" s="21"/>
      <c r="H32" s="23"/>
      <c r="I32" s="23"/>
      <c r="J32" s="20"/>
    </row>
    <row r="33" spans="1:10" x14ac:dyDescent="0.25">
      <c r="A33" s="25"/>
      <c r="B33" s="25"/>
      <c r="C33" s="25"/>
      <c r="D33" s="25"/>
      <c r="E33" s="47"/>
      <c r="F33" s="20"/>
      <c r="G33" s="21"/>
      <c r="H33" s="23"/>
      <c r="I33" s="23"/>
      <c r="J33" s="20"/>
    </row>
    <row r="34" spans="1:10" x14ac:dyDescent="0.25">
      <c r="A34" s="25"/>
      <c r="B34" s="25"/>
      <c r="C34" s="25"/>
      <c r="D34" s="25"/>
      <c r="E34" s="47"/>
      <c r="F34" s="20"/>
      <c r="G34" s="21"/>
      <c r="H34" s="23"/>
      <c r="I34" s="23"/>
      <c r="J34" s="20"/>
    </row>
    <row r="35" spans="1:10" ht="16.5" thickBot="1" x14ac:dyDescent="0.3">
      <c r="A35" s="25"/>
      <c r="B35" s="25"/>
      <c r="C35" s="25"/>
      <c r="D35" s="25"/>
      <c r="E35" s="26"/>
      <c r="F35" s="34"/>
      <c r="G35" s="21"/>
      <c r="H35" s="23"/>
      <c r="I35" s="23"/>
      <c r="J35" s="45"/>
    </row>
    <row r="36" spans="1:10" x14ac:dyDescent="0.25">
      <c r="A36" s="35"/>
      <c r="B36" s="35"/>
      <c r="C36" s="35"/>
      <c r="D36" s="35"/>
      <c r="E36" s="35"/>
    </row>
    <row r="37" spans="1:10" ht="16.5" thickBot="1" x14ac:dyDescent="0.3">
      <c r="A37" s="35"/>
      <c r="B37" s="35"/>
      <c r="C37" s="35"/>
      <c r="D37" s="1"/>
      <c r="E37" s="1"/>
      <c r="J37" s="48"/>
    </row>
    <row r="38" spans="1:10" ht="24" thickBot="1" x14ac:dyDescent="0.3">
      <c r="A38" s="35"/>
      <c r="B38" s="35"/>
      <c r="C38" s="35"/>
      <c r="D38" s="35"/>
      <c r="E38" s="35"/>
      <c r="F38" s="35"/>
      <c r="G38" s="237" t="s">
        <v>274</v>
      </c>
      <c r="H38" s="252"/>
      <c r="I38" s="252"/>
      <c r="J38" s="253"/>
    </row>
    <row r="39" spans="1:10" ht="47.25" x14ac:dyDescent="0.25">
      <c r="A39" s="222" t="s">
        <v>25</v>
      </c>
      <c r="B39" s="217"/>
      <c r="C39" s="217"/>
      <c r="D39" s="217"/>
      <c r="E39" s="217"/>
      <c r="F39" s="143" t="s">
        <v>4</v>
      </c>
      <c r="G39" s="13" t="s">
        <v>22</v>
      </c>
      <c r="H39" s="16" t="s">
        <v>23</v>
      </c>
      <c r="I39" s="42" t="s">
        <v>24</v>
      </c>
      <c r="J39" s="15" t="s">
        <v>9</v>
      </c>
    </row>
    <row r="40" spans="1:10" s="17" customFormat="1" x14ac:dyDescent="0.25">
      <c r="A40" s="18" t="s">
        <v>11</v>
      </c>
      <c r="B40" s="18" t="s">
        <v>12</v>
      </c>
      <c r="C40" s="19" t="s">
        <v>13</v>
      </c>
      <c r="D40" s="18" t="s">
        <v>14</v>
      </c>
      <c r="E40" s="19" t="s">
        <v>61</v>
      </c>
      <c r="F40" s="20"/>
      <c r="G40" s="21"/>
      <c r="H40" s="23"/>
      <c r="I40" s="23"/>
      <c r="J40" s="20"/>
    </row>
    <row r="41" spans="1:10" x14ac:dyDescent="0.25">
      <c r="A41" s="25" t="s">
        <v>117</v>
      </c>
      <c r="B41" s="25" t="s">
        <v>145</v>
      </c>
      <c r="C41" s="26" t="s">
        <v>130</v>
      </c>
      <c r="D41" s="25" t="s">
        <v>146</v>
      </c>
      <c r="E41" s="26"/>
      <c r="F41" s="20"/>
      <c r="G41" s="21"/>
      <c r="H41" s="23"/>
      <c r="I41" s="23"/>
      <c r="J41" s="20"/>
    </row>
    <row r="42" spans="1:10" x14ac:dyDescent="0.25">
      <c r="A42" s="25" t="s">
        <v>194</v>
      </c>
      <c r="B42" s="25" t="s">
        <v>195</v>
      </c>
      <c r="C42" s="26" t="s">
        <v>196</v>
      </c>
      <c r="D42" s="25" t="s">
        <v>198</v>
      </c>
      <c r="E42" s="26"/>
      <c r="F42" s="20"/>
      <c r="G42" s="21"/>
      <c r="H42" s="23"/>
      <c r="I42" s="23"/>
      <c r="J42" s="20"/>
    </row>
    <row r="43" spans="1:10" x14ac:dyDescent="0.25">
      <c r="A43" s="25" t="s">
        <v>124</v>
      </c>
      <c r="B43" s="25" t="s">
        <v>231</v>
      </c>
      <c r="C43" s="25" t="s">
        <v>232</v>
      </c>
      <c r="D43" s="25" t="s">
        <v>233</v>
      </c>
      <c r="E43" s="26"/>
      <c r="F43" s="20"/>
      <c r="G43" s="21"/>
      <c r="H43" s="23"/>
      <c r="I43" s="23"/>
      <c r="J43" s="20"/>
    </row>
    <row r="44" spans="1:10" x14ac:dyDescent="0.25">
      <c r="A44" s="25" t="s">
        <v>242</v>
      </c>
      <c r="B44" s="25" t="s">
        <v>243</v>
      </c>
      <c r="C44" s="26" t="s">
        <v>136</v>
      </c>
      <c r="D44" s="25" t="s">
        <v>244</v>
      </c>
      <c r="E44" s="26"/>
      <c r="F44" s="20"/>
      <c r="G44" s="21"/>
      <c r="H44" s="23"/>
      <c r="I44" s="23"/>
      <c r="J44" s="20"/>
    </row>
    <row r="45" spans="1:10" x14ac:dyDescent="0.25">
      <c r="A45" s="25" t="s">
        <v>157</v>
      </c>
      <c r="B45" s="25" t="s">
        <v>158</v>
      </c>
      <c r="C45" s="25" t="s">
        <v>140</v>
      </c>
      <c r="D45" s="40" t="s">
        <v>159</v>
      </c>
      <c r="E45" s="26"/>
      <c r="F45" s="20"/>
      <c r="G45" s="21"/>
      <c r="H45" s="23"/>
      <c r="I45" s="23"/>
      <c r="J45" s="20"/>
    </row>
    <row r="46" spans="1:10" x14ac:dyDescent="0.25">
      <c r="A46" s="25" t="s">
        <v>411</v>
      </c>
      <c r="B46" s="25" t="s">
        <v>412</v>
      </c>
      <c r="C46" s="25" t="s">
        <v>413</v>
      </c>
      <c r="D46" s="35" t="s">
        <v>414</v>
      </c>
      <c r="E46" s="26"/>
      <c r="F46" s="20"/>
      <c r="G46" s="21"/>
      <c r="H46" s="23"/>
      <c r="I46" s="23"/>
      <c r="J46" s="20"/>
    </row>
    <row r="47" spans="1:10" x14ac:dyDescent="0.25">
      <c r="A47" s="25" t="s">
        <v>421</v>
      </c>
      <c r="B47" s="25" t="s">
        <v>420</v>
      </c>
      <c r="C47" s="25" t="s">
        <v>422</v>
      </c>
      <c r="D47" s="40" t="s">
        <v>423</v>
      </c>
      <c r="E47" s="26"/>
      <c r="F47" s="20"/>
      <c r="G47" s="21"/>
      <c r="H47" s="23"/>
      <c r="I47" s="23"/>
      <c r="J47" s="20"/>
    </row>
    <row r="48" spans="1:10" ht="16.5" thickBot="1" x14ac:dyDescent="0.3">
      <c r="A48" s="25" t="s">
        <v>157</v>
      </c>
      <c r="B48" s="25" t="s">
        <v>261</v>
      </c>
      <c r="C48" s="25" t="s">
        <v>262</v>
      </c>
      <c r="D48" s="25" t="s">
        <v>428</v>
      </c>
      <c r="E48" s="4"/>
      <c r="F48" s="34"/>
      <c r="G48" s="21"/>
      <c r="H48" s="23"/>
      <c r="I48" s="23"/>
      <c r="J48" s="34"/>
    </row>
    <row r="49" spans="1:10" x14ac:dyDescent="0.25">
      <c r="A49" s="35"/>
      <c r="B49" s="35"/>
      <c r="C49" s="35"/>
      <c r="D49" s="1"/>
      <c r="E49" s="1"/>
    </row>
    <row r="50" spans="1:10" ht="16.5" thickBot="1" x14ac:dyDescent="0.3">
      <c r="A50" s="35"/>
      <c r="B50" s="35"/>
      <c r="C50" s="35"/>
      <c r="D50" s="1"/>
      <c r="E50" s="1"/>
      <c r="J50" s="48"/>
    </row>
    <row r="51" spans="1:10" ht="24" thickBot="1" x14ac:dyDescent="0.3">
      <c r="A51" s="35"/>
      <c r="B51" s="35"/>
      <c r="G51" s="237" t="s">
        <v>274</v>
      </c>
      <c r="H51" s="252"/>
      <c r="I51" s="252"/>
      <c r="J51" s="253"/>
    </row>
    <row r="52" spans="1:10" ht="47.25" x14ac:dyDescent="0.25">
      <c r="A52" s="244" t="s">
        <v>26</v>
      </c>
      <c r="B52" s="245"/>
      <c r="C52" s="245"/>
      <c r="D52" s="245"/>
      <c r="E52" s="245"/>
      <c r="F52" s="143" t="s">
        <v>4</v>
      </c>
      <c r="G52" s="13" t="s">
        <v>22</v>
      </c>
      <c r="H52" s="16" t="s">
        <v>23</v>
      </c>
      <c r="I52" s="42" t="s">
        <v>24</v>
      </c>
      <c r="J52" s="12" t="s">
        <v>9</v>
      </c>
    </row>
    <row r="53" spans="1:10" s="17" customFormat="1" x14ac:dyDescent="0.25">
      <c r="A53" s="18" t="s">
        <v>11</v>
      </c>
      <c r="B53" s="18" t="s">
        <v>12</v>
      </c>
      <c r="C53" s="19" t="s">
        <v>13</v>
      </c>
      <c r="D53" s="18" t="s">
        <v>14</v>
      </c>
      <c r="E53" s="19" t="s">
        <v>61</v>
      </c>
      <c r="F53" s="49"/>
      <c r="G53" s="21"/>
      <c r="H53" s="23"/>
      <c r="I53" s="23"/>
      <c r="J53" s="20"/>
    </row>
    <row r="54" spans="1:10" x14ac:dyDescent="0.25">
      <c r="A54" s="25" t="s">
        <v>164</v>
      </c>
      <c r="B54" s="25" t="s">
        <v>165</v>
      </c>
      <c r="C54" s="26" t="s">
        <v>166</v>
      </c>
      <c r="D54" s="25" t="s">
        <v>167</v>
      </c>
      <c r="E54" s="26"/>
      <c r="F54" s="50"/>
      <c r="G54" s="21"/>
      <c r="H54" s="23"/>
      <c r="I54" s="23"/>
      <c r="J54" s="20"/>
    </row>
    <row r="55" spans="1:10" x14ac:dyDescent="0.25">
      <c r="A55" s="25" t="s">
        <v>182</v>
      </c>
      <c r="B55" s="25" t="s">
        <v>183</v>
      </c>
      <c r="C55" s="26" t="s">
        <v>140</v>
      </c>
      <c r="D55" s="25" t="s">
        <v>184</v>
      </c>
      <c r="E55" s="26"/>
      <c r="F55" s="50"/>
      <c r="G55" s="21"/>
      <c r="H55" s="23"/>
      <c r="I55" s="23"/>
      <c r="J55" s="20"/>
    </row>
    <row r="56" spans="1:10" x14ac:dyDescent="0.25">
      <c r="A56" s="25" t="s">
        <v>194</v>
      </c>
      <c r="B56" s="25" t="s">
        <v>195</v>
      </c>
      <c r="C56" s="26" t="s">
        <v>196</v>
      </c>
      <c r="D56" s="25" t="s">
        <v>197</v>
      </c>
      <c r="E56" s="26"/>
      <c r="F56" s="50"/>
      <c r="G56" s="21"/>
      <c r="H56" s="23"/>
      <c r="I56" s="23"/>
      <c r="J56" s="20"/>
    </row>
    <row r="57" spans="1:10" x14ac:dyDescent="0.25">
      <c r="A57" s="25" t="s">
        <v>117</v>
      </c>
      <c r="B57" s="25" t="s">
        <v>145</v>
      </c>
      <c r="C57" s="26" t="s">
        <v>130</v>
      </c>
      <c r="D57" s="25" t="s">
        <v>230</v>
      </c>
      <c r="E57" s="26"/>
      <c r="F57" s="50"/>
      <c r="G57" s="21"/>
      <c r="H57" s="23"/>
      <c r="I57" s="23"/>
      <c r="J57" s="20"/>
    </row>
    <row r="58" spans="1:10" x14ac:dyDescent="0.25">
      <c r="A58" s="25" t="s">
        <v>292</v>
      </c>
      <c r="B58" s="25" t="s">
        <v>293</v>
      </c>
      <c r="C58" s="26" t="s">
        <v>252</v>
      </c>
      <c r="D58" s="25" t="s">
        <v>294</v>
      </c>
      <c r="E58" s="26"/>
      <c r="F58" s="50"/>
      <c r="G58" s="21"/>
      <c r="H58" s="23"/>
      <c r="I58" s="23"/>
      <c r="J58" s="20"/>
    </row>
    <row r="59" spans="1:10" x14ac:dyDescent="0.25">
      <c r="A59" s="25" t="s">
        <v>292</v>
      </c>
      <c r="B59" s="25" t="s">
        <v>293</v>
      </c>
      <c r="C59" s="25" t="s">
        <v>252</v>
      </c>
      <c r="D59" s="25" t="s">
        <v>322</v>
      </c>
      <c r="E59" s="26"/>
      <c r="F59" s="50"/>
      <c r="G59" s="21"/>
      <c r="H59" s="23"/>
      <c r="I59" s="23"/>
      <c r="J59" s="20"/>
    </row>
    <row r="60" spans="1:10" x14ac:dyDescent="0.25">
      <c r="A60" s="25" t="s">
        <v>157</v>
      </c>
      <c r="B60" s="25" t="s">
        <v>261</v>
      </c>
      <c r="C60" s="25" t="s">
        <v>262</v>
      </c>
      <c r="D60" s="25" t="s">
        <v>378</v>
      </c>
      <c r="E60" s="26"/>
      <c r="F60" s="50"/>
      <c r="G60" s="21"/>
      <c r="H60" s="23"/>
      <c r="I60" s="23"/>
      <c r="J60" s="20"/>
    </row>
    <row r="61" spans="1:10" x14ac:dyDescent="0.25">
      <c r="A61" s="25" t="s">
        <v>407</v>
      </c>
      <c r="B61" s="25" t="s">
        <v>408</v>
      </c>
      <c r="C61" s="25" t="s">
        <v>409</v>
      </c>
      <c r="D61" s="25" t="s">
        <v>410</v>
      </c>
      <c r="E61" s="26"/>
      <c r="F61" s="50"/>
      <c r="G61" s="21"/>
      <c r="H61" s="23"/>
      <c r="I61" s="23"/>
      <c r="J61" s="20"/>
    </row>
    <row r="62" spans="1:10" ht="16.5" thickBot="1" x14ac:dyDescent="0.3">
      <c r="A62" s="25"/>
      <c r="B62" s="25"/>
      <c r="C62" s="25"/>
      <c r="D62" s="25"/>
      <c r="E62" s="26"/>
      <c r="F62" s="51"/>
      <c r="G62" s="21"/>
      <c r="H62" s="23"/>
      <c r="I62" s="23"/>
      <c r="J62" s="52"/>
    </row>
    <row r="64" spans="1:10" ht="16.5" thickBot="1" x14ac:dyDescent="0.3">
      <c r="A64" s="35"/>
      <c r="B64" s="35"/>
      <c r="C64" s="35"/>
      <c r="D64" s="1"/>
      <c r="E64" s="1"/>
    </row>
    <row r="65" spans="1:10" ht="24" thickBot="1" x14ac:dyDescent="0.3">
      <c r="G65" s="237" t="s">
        <v>274</v>
      </c>
      <c r="H65" s="252"/>
      <c r="I65" s="252"/>
      <c r="J65" s="253"/>
    </row>
    <row r="66" spans="1:10" ht="47.25" x14ac:dyDescent="0.25">
      <c r="A66" s="222" t="s">
        <v>65</v>
      </c>
      <c r="B66" s="217"/>
      <c r="C66" s="217"/>
      <c r="D66" s="217"/>
      <c r="E66" s="217"/>
      <c r="F66" s="143" t="s">
        <v>4</v>
      </c>
      <c r="G66" s="13" t="s">
        <v>22</v>
      </c>
      <c r="H66" s="16" t="s">
        <v>23</v>
      </c>
      <c r="I66" s="42" t="s">
        <v>24</v>
      </c>
      <c r="J66" s="12" t="s">
        <v>9</v>
      </c>
    </row>
    <row r="67" spans="1:10" s="41" customFormat="1" x14ac:dyDescent="0.25">
      <c r="A67" s="18" t="s">
        <v>11</v>
      </c>
      <c r="B67" s="18" t="s">
        <v>12</v>
      </c>
      <c r="C67" s="19" t="s">
        <v>13</v>
      </c>
      <c r="D67" s="18" t="s">
        <v>14</v>
      </c>
      <c r="E67" s="19" t="s">
        <v>61</v>
      </c>
      <c r="F67" s="20"/>
      <c r="G67" s="21"/>
      <c r="H67" s="23"/>
      <c r="I67" s="23"/>
      <c r="J67" s="20"/>
    </row>
    <row r="68" spans="1:10" x14ac:dyDescent="0.25">
      <c r="A68" s="25" t="s">
        <v>128</v>
      </c>
      <c r="B68" s="25" t="s">
        <v>129</v>
      </c>
      <c r="C68" s="26" t="s">
        <v>130</v>
      </c>
      <c r="D68" s="25" t="s">
        <v>131</v>
      </c>
      <c r="E68" s="26"/>
      <c r="F68" s="20"/>
      <c r="G68" s="21"/>
      <c r="H68" s="23"/>
      <c r="I68" s="23"/>
      <c r="J68" s="20"/>
    </row>
    <row r="69" spans="1:10" x14ac:dyDescent="0.25">
      <c r="A69" s="25" t="s">
        <v>134</v>
      </c>
      <c r="B69" s="25" t="s">
        <v>135</v>
      </c>
      <c r="C69" s="26" t="s">
        <v>136</v>
      </c>
      <c r="D69" s="25" t="s">
        <v>137</v>
      </c>
      <c r="E69" s="26"/>
      <c r="F69" s="20"/>
      <c r="G69" s="21"/>
      <c r="H69" s="23"/>
      <c r="I69" s="23"/>
      <c r="J69" s="20"/>
    </row>
    <row r="70" spans="1:10" x14ac:dyDescent="0.25">
      <c r="A70" s="26" t="s">
        <v>382</v>
      </c>
      <c r="B70" s="25" t="s">
        <v>384</v>
      </c>
      <c r="C70" s="25" t="s">
        <v>385</v>
      </c>
      <c r="D70" s="25" t="s">
        <v>386</v>
      </c>
      <c r="E70" s="26"/>
      <c r="F70" s="20"/>
      <c r="G70" s="21"/>
      <c r="H70" s="23"/>
      <c r="I70" s="23"/>
      <c r="J70" s="20"/>
    </row>
    <row r="71" spans="1:10" x14ac:dyDescent="0.25">
      <c r="A71" s="26" t="s">
        <v>383</v>
      </c>
      <c r="B71" s="25" t="s">
        <v>384</v>
      </c>
      <c r="C71" s="25" t="s">
        <v>385</v>
      </c>
      <c r="D71" s="25" t="s">
        <v>387</v>
      </c>
      <c r="E71" s="26"/>
      <c r="F71" s="20"/>
      <c r="G71" s="21"/>
      <c r="H71" s="23"/>
      <c r="I71" s="23"/>
      <c r="J71" s="20"/>
    </row>
    <row r="72" spans="1:10" ht="16.5" thickBot="1" x14ac:dyDescent="0.3">
      <c r="A72" s="25"/>
      <c r="B72" s="25"/>
      <c r="C72" s="25"/>
      <c r="D72" s="25"/>
      <c r="E72" s="26"/>
      <c r="F72" s="34"/>
      <c r="G72" s="21"/>
      <c r="H72" s="23"/>
      <c r="I72" s="23"/>
      <c r="J72" s="34"/>
    </row>
    <row r="73" spans="1:10" x14ac:dyDescent="0.25">
      <c r="A73" s="35"/>
      <c r="B73" s="35"/>
      <c r="C73" s="35"/>
      <c r="D73" s="35"/>
      <c r="E73" s="35"/>
    </row>
    <row r="74" spans="1:10" ht="16.5" thickBot="1" x14ac:dyDescent="0.3">
      <c r="A74" s="35"/>
      <c r="B74" s="35"/>
      <c r="C74" s="35"/>
      <c r="D74" s="35"/>
      <c r="E74" s="35"/>
    </row>
    <row r="75" spans="1:10" ht="24" thickBot="1" x14ac:dyDescent="0.3">
      <c r="G75" s="237" t="s">
        <v>67</v>
      </c>
      <c r="H75" s="238"/>
      <c r="I75" s="238"/>
      <c r="J75" s="254"/>
    </row>
    <row r="76" spans="1:10" ht="47.25" x14ac:dyDescent="0.25">
      <c r="A76" s="222" t="s">
        <v>66</v>
      </c>
      <c r="B76" s="217"/>
      <c r="C76" s="217"/>
      <c r="D76" s="217"/>
      <c r="E76" s="236"/>
      <c r="F76" s="143" t="s">
        <v>4</v>
      </c>
      <c r="G76" s="13" t="s">
        <v>22</v>
      </c>
      <c r="H76" s="16" t="s">
        <v>23</v>
      </c>
      <c r="I76" s="42" t="s">
        <v>24</v>
      </c>
      <c r="J76" s="12" t="s">
        <v>9</v>
      </c>
    </row>
    <row r="77" spans="1:10" s="41" customFormat="1" x14ac:dyDescent="0.25">
      <c r="A77" s="18" t="s">
        <v>11</v>
      </c>
      <c r="B77" s="18" t="s">
        <v>12</v>
      </c>
      <c r="C77" s="18" t="s">
        <v>13</v>
      </c>
      <c r="D77" s="18" t="s">
        <v>14</v>
      </c>
      <c r="E77" s="19" t="s">
        <v>61</v>
      </c>
      <c r="F77" s="20"/>
      <c r="G77" s="21"/>
      <c r="H77" s="23"/>
      <c r="I77" s="23"/>
      <c r="J77" s="20"/>
    </row>
    <row r="78" spans="1:10" x14ac:dyDescent="0.25">
      <c r="A78" s="25" t="s">
        <v>172</v>
      </c>
      <c r="B78" s="25" t="s">
        <v>135</v>
      </c>
      <c r="C78" s="26" t="s">
        <v>136</v>
      </c>
      <c r="D78" s="25" t="s">
        <v>173</v>
      </c>
      <c r="E78" s="26"/>
      <c r="F78" s="20"/>
      <c r="G78" s="21"/>
      <c r="H78" s="23"/>
      <c r="I78" s="23"/>
      <c r="J78" s="20"/>
    </row>
    <row r="79" spans="1:10" x14ac:dyDescent="0.25">
      <c r="A79" s="25" t="s">
        <v>205</v>
      </c>
      <c r="B79" s="25" t="s">
        <v>206</v>
      </c>
      <c r="C79" s="26" t="s">
        <v>207</v>
      </c>
      <c r="D79" s="25" t="s">
        <v>208</v>
      </c>
      <c r="E79" s="26"/>
      <c r="F79" s="20"/>
      <c r="G79" s="21"/>
      <c r="H79" s="23"/>
      <c r="I79" s="23"/>
      <c r="J79" s="20"/>
    </row>
    <row r="80" spans="1:10" x14ac:dyDescent="0.25">
      <c r="A80" s="25" t="s">
        <v>306</v>
      </c>
      <c r="B80" s="25" t="s">
        <v>307</v>
      </c>
      <c r="C80" s="25" t="s">
        <v>308</v>
      </c>
      <c r="D80" s="2" t="s">
        <v>309</v>
      </c>
      <c r="E80" s="26"/>
      <c r="F80" s="20"/>
      <c r="G80" s="21"/>
      <c r="H80" s="23"/>
      <c r="I80" s="23"/>
      <c r="J80" s="20"/>
    </row>
    <row r="81" spans="1:10" x14ac:dyDescent="0.25">
      <c r="A81" s="25" t="s">
        <v>334</v>
      </c>
      <c r="B81" s="25" t="s">
        <v>335</v>
      </c>
      <c r="C81" s="25" t="s">
        <v>336</v>
      </c>
      <c r="D81" s="25" t="s">
        <v>337</v>
      </c>
      <c r="E81" s="26"/>
      <c r="F81" s="20"/>
      <c r="G81" s="21"/>
      <c r="H81" s="23"/>
      <c r="I81" s="23"/>
      <c r="J81" s="20"/>
    </row>
    <row r="82" spans="1:10" x14ac:dyDescent="0.25">
      <c r="A82" s="28" t="s">
        <v>154</v>
      </c>
      <c r="B82" s="28" t="s">
        <v>395</v>
      </c>
      <c r="C82" s="28" t="s">
        <v>394</v>
      </c>
      <c r="D82" s="28" t="s">
        <v>393</v>
      </c>
      <c r="E82" s="29"/>
      <c r="F82" s="154"/>
      <c r="G82" s="155"/>
      <c r="H82" s="30"/>
      <c r="I82" s="30"/>
      <c r="J82" s="154"/>
    </row>
    <row r="83" spans="1:10" x14ac:dyDescent="0.25">
      <c r="A83" s="25" t="s">
        <v>151</v>
      </c>
      <c r="B83" s="25" t="s">
        <v>152</v>
      </c>
      <c r="C83" s="25" t="s">
        <v>140</v>
      </c>
      <c r="D83" s="25" t="s">
        <v>153</v>
      </c>
      <c r="E83" s="23"/>
      <c r="F83" s="156"/>
      <c r="G83" s="22"/>
      <c r="H83" s="22"/>
      <c r="I83" s="22"/>
      <c r="J83" s="156"/>
    </row>
  </sheetData>
  <protectedRanges>
    <protectedRange algorithmName="SHA-512" hashValue="Apnk9LEbYxRpSZcjU97H6doUg/5csDURqMcDtbiOpYdX3f6l5Yvzsxaqv13NMtippi1Z0/Pw9Etvtktb0idoXQ==" saltValue="0XBid9/n7HrDOp1hu6OxVA==" spinCount="100000" sqref="A69:D69" name="Range1_1"/>
    <protectedRange algorithmName="SHA-512" hashValue="Apnk9LEbYxRpSZcjU97H6doUg/5csDURqMcDtbiOpYdX3f6l5Yvzsxaqv13NMtippi1Z0/Pw9Etvtktb0idoXQ==" saltValue="0XBid9/n7HrDOp1hu6OxVA==" spinCount="100000" sqref="A41:D41" name="Range1_2"/>
    <protectedRange algorithmName="SHA-512" hashValue="NAZD3qgxdrlzabacLBE6e7h5ZmXY7wxINVLTXmDWPfUES+YR2V1HNj/E15OhYFiJLVmWPKJ0egYjXUfTOKONZg==" saltValue="Ncxfyc7xk9aUc4+aZopcog==" spinCount="100000" sqref="A83:D83" name="Range1_3"/>
    <protectedRange algorithmName="SHA-512" hashValue="NAZD3qgxdrlzabacLBE6e7h5ZmXY7wxINVLTXmDWPfUES+YR2V1HNj/E15OhYFiJLVmWPKJ0egYjXUfTOKONZg==" saltValue="Ncxfyc7xk9aUc4+aZopcog==" spinCount="100000" sqref="A78:B78 D78" name="Range1_5"/>
    <protectedRange algorithmName="SHA-512" hashValue="Apnk9LEbYxRpSZcjU97H6doUg/5csDURqMcDtbiOpYdX3f6l5Yvzsxaqv13NMtippi1Z0/Pw9Etvtktb0idoXQ==" saltValue="0XBid9/n7HrDOp1hu6OxVA==" spinCount="100000" sqref="C78" name="Range1_1_1"/>
    <protectedRange algorithmName="SHA-512" hashValue="Bl55MZj0cAqUqTsmKqKQ8GjYk3z4r6sHC6GjzmBjr6bDBl+Gt4qfajFFbigrPAXyjSmBZ+XipVR00qWHQUUL2w==" saltValue="vFo3gsO1ur+Yqg/JT+qeQg==" spinCount="100000" sqref="A79:D79" name="Range1_8"/>
    <protectedRange algorithmName="SHA-512" hashValue="NAZD3qgxdrlzabacLBE6e7h5ZmXY7wxINVLTXmDWPfUES+YR2V1HNj/E15OhYFiJLVmWPKJ0egYjXUfTOKONZg==" saltValue="Ncxfyc7xk9aUc4+aZopcog==" spinCount="100000" sqref="A43:D43" name="Range1_10"/>
    <protectedRange algorithmName="SHA-512" hashValue="NAZD3qgxdrlzabacLBE6e7h5ZmXY7wxINVLTXmDWPfUES+YR2V1HNj/E15OhYFiJLVmWPKJ0egYjXUfTOKONZg==" saltValue="Ncxfyc7xk9aUc4+aZopcog==" spinCount="100000" sqref="A44:B44 D44" name="Range1_11"/>
    <protectedRange algorithmName="SHA-512" hashValue="Apnk9LEbYxRpSZcjU97H6doUg/5csDURqMcDtbiOpYdX3f6l5Yvzsxaqv13NMtippi1Z0/Pw9Etvtktb0idoXQ==" saltValue="0XBid9/n7HrDOp1hu6OxVA==" spinCount="100000" sqref="C44" name="Range1_1_1_1"/>
    <protectedRange algorithmName="SHA-512" hashValue="Apnk9LEbYxRpSZcjU97H6doUg/5csDURqMcDtbiOpYdX3f6l5Yvzsxaqv13NMtippi1Z0/Pw9Etvtktb0idoXQ==" saltValue="0XBid9/n7HrDOp1hu6OxVA==" spinCount="100000" sqref="C8 C28" name="Range1_1_1_2"/>
    <protectedRange algorithmName="SHA-512" hashValue="NAZD3qgxdrlzabacLBE6e7h5ZmXY7wxINVLTXmDWPfUES+YR2V1HNj/E15OhYFiJLVmWPKJ0egYjXUfTOKONZg==" saltValue="Ncxfyc7xk9aUc4+aZopcog==" spinCount="100000" sqref="A29:D29" name="Range1"/>
    <protectedRange algorithmName="SHA-512" hashValue="NAZD3qgxdrlzabacLBE6e7h5ZmXY7wxINVLTXmDWPfUES+YR2V1HNj/E15OhYFiJLVmWPKJ0egYjXUfTOKONZg==" saltValue="Ncxfyc7xk9aUc4+aZopcog==" spinCount="100000" sqref="A80:D80" name="Range1_6"/>
    <protectedRange algorithmName="SHA-512" hashValue="NAZD3qgxdrlzabacLBE6e7h5ZmXY7wxINVLTXmDWPfUES+YR2V1HNj/E15OhYFiJLVmWPKJ0egYjXUfTOKONZg==" saltValue="Ncxfyc7xk9aUc4+aZopcog==" spinCount="100000" sqref="A30:D30" name="Range1_12"/>
    <protectedRange algorithmName="SHA-512" hashValue="Apnk9LEbYxRpSZcjU97H6doUg/5csDURqMcDtbiOpYdX3f6l5Yvzsxaqv13NMtippi1Z0/Pw9Etvtktb0idoXQ==" saltValue="0XBid9/n7HrDOp1hu6OxVA==" spinCount="100000" sqref="A70:D71" name="Range1_13"/>
    <protectedRange algorithmName="SHA-512" hashValue="Apnk9LEbYxRpSZcjU97H6doUg/5csDURqMcDtbiOpYdX3f6l5Yvzsxaqv13NMtippi1Z0/Pw9Etvtktb0idoXQ==" saltValue="0XBid9/n7HrDOp1hu6OxVA==" spinCount="100000" sqref="A61:D62" name="Range1_5_1"/>
    <protectedRange algorithmName="SHA-512" hashValue="Apnk9LEbYxRpSZcjU97H6doUg/5csDURqMcDtbiOpYdX3f6l5Yvzsxaqv13NMtippi1Z0/Pw9Etvtktb0idoXQ==" saltValue="0XBid9/n7HrDOp1hu6OxVA==" spinCount="100000" sqref="A46:D46" name="Range1_5_1_1"/>
    <protectedRange algorithmName="SHA-512" hashValue="Apnk9LEbYxRpSZcjU97H6doUg/5csDURqMcDtbiOpYdX3f6l5Yvzsxaqv13NMtippi1Z0/Pw9Etvtktb0idoXQ==" saltValue="0XBid9/n7HrDOp1hu6OxVA==" spinCount="100000" sqref="A48:D48" name="Range1_5_1_2"/>
  </protectedRanges>
  <mergeCells count="13">
    <mergeCell ref="A76:E76"/>
    <mergeCell ref="A66:E66"/>
    <mergeCell ref="G65:J65"/>
    <mergeCell ref="A39:E39"/>
    <mergeCell ref="A3:D3"/>
    <mergeCell ref="A6:E6"/>
    <mergeCell ref="A52:E52"/>
    <mergeCell ref="A25:E25"/>
    <mergeCell ref="G75:J75"/>
    <mergeCell ref="G38:J38"/>
    <mergeCell ref="G51:J51"/>
    <mergeCell ref="G5:J5"/>
    <mergeCell ref="G24:J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82"/>
  <sheetViews>
    <sheetView zoomScale="60" zoomScaleNormal="60" workbookViewId="0">
      <selection activeCell="H18" sqref="H18"/>
    </sheetView>
  </sheetViews>
  <sheetFormatPr defaultRowHeight="15.75" x14ac:dyDescent="0.25"/>
  <cols>
    <col min="1" max="1" width="14.125" bestFit="1" customWidth="1"/>
    <col min="4" max="4" width="14.5" customWidth="1"/>
    <col min="13" max="14" width="9.625" bestFit="1" customWidth="1"/>
    <col min="15" max="15" width="10.375" bestFit="1" customWidth="1"/>
    <col min="16" max="16" width="11.125" bestFit="1" customWidth="1"/>
    <col min="17" max="17" width="9.625" bestFit="1" customWidth="1"/>
    <col min="18" max="18" width="10.375" bestFit="1" customWidth="1"/>
    <col min="19" max="19" width="11.125" bestFit="1" customWidth="1"/>
    <col min="20" max="20" width="10.125" bestFit="1" customWidth="1"/>
    <col min="21" max="21" width="11" bestFit="1" customWidth="1"/>
    <col min="22" max="22" width="10" bestFit="1" customWidth="1"/>
    <col min="42" max="43" width="6.875" customWidth="1"/>
    <col min="44" max="44" width="6.5" customWidth="1"/>
    <col min="45" max="45" width="6.875" customWidth="1"/>
  </cols>
  <sheetData>
    <row r="1" spans="1:45" ht="42" customHeight="1" x14ac:dyDescent="0.25"/>
    <row r="2" spans="1:45" ht="47.25" customHeight="1" x14ac:dyDescent="0.25">
      <c r="A2" s="255" t="s">
        <v>104</v>
      </c>
      <c r="B2" s="256"/>
      <c r="C2" s="256"/>
      <c r="D2" s="256"/>
      <c r="E2" s="257"/>
      <c r="F2" s="133" t="s">
        <v>68</v>
      </c>
      <c r="G2" s="133" t="s">
        <v>69</v>
      </c>
      <c r="H2" s="133" t="s">
        <v>70</v>
      </c>
      <c r="I2" s="133" t="s">
        <v>71</v>
      </c>
      <c r="J2" s="133" t="s">
        <v>72</v>
      </c>
      <c r="K2" s="133" t="s">
        <v>73</v>
      </c>
      <c r="L2" s="133" t="s">
        <v>74</v>
      </c>
      <c r="M2" s="133" t="s">
        <v>75</v>
      </c>
      <c r="N2" s="134" t="s">
        <v>76</v>
      </c>
      <c r="O2" s="134" t="s">
        <v>77</v>
      </c>
      <c r="P2" s="134" t="s">
        <v>78</v>
      </c>
      <c r="Q2" s="134" t="s">
        <v>79</v>
      </c>
      <c r="R2" s="134" t="s">
        <v>80</v>
      </c>
      <c r="S2" s="134" t="s">
        <v>81</v>
      </c>
      <c r="T2" s="134" t="s">
        <v>82</v>
      </c>
      <c r="U2" s="134" t="s">
        <v>83</v>
      </c>
      <c r="V2" s="134" t="s">
        <v>84</v>
      </c>
      <c r="W2" s="135" t="s">
        <v>85</v>
      </c>
      <c r="X2" s="135" t="s">
        <v>86</v>
      </c>
      <c r="Y2" s="135" t="s">
        <v>87</v>
      </c>
      <c r="Z2" s="135" t="s">
        <v>88</v>
      </c>
      <c r="AA2" s="135" t="s">
        <v>89</v>
      </c>
      <c r="AB2" s="135" t="s">
        <v>90</v>
      </c>
      <c r="AC2" s="135" t="s">
        <v>91</v>
      </c>
      <c r="AD2" s="136" t="s">
        <v>92</v>
      </c>
      <c r="AE2" s="136" t="s">
        <v>93</v>
      </c>
      <c r="AF2" s="136" t="s">
        <v>94</v>
      </c>
      <c r="AG2" s="136" t="s">
        <v>95</v>
      </c>
      <c r="AH2" s="136" t="s">
        <v>96</v>
      </c>
      <c r="AI2" s="136" t="s">
        <v>97</v>
      </c>
      <c r="AJ2" s="136" t="s">
        <v>98</v>
      </c>
      <c r="AK2" s="136" t="s">
        <v>99</v>
      </c>
      <c r="AL2" s="136" t="s">
        <v>100</v>
      </c>
      <c r="AM2" s="136" t="s">
        <v>101</v>
      </c>
      <c r="AN2" s="136" t="s">
        <v>102</v>
      </c>
      <c r="AO2" s="136" t="s">
        <v>103</v>
      </c>
      <c r="AP2" s="136">
        <v>3.1</v>
      </c>
      <c r="AQ2" s="136">
        <v>3.2</v>
      </c>
      <c r="AR2" s="136">
        <v>4.0999999999999996</v>
      </c>
      <c r="AS2" s="136">
        <v>4.2</v>
      </c>
    </row>
    <row r="3" spans="1:45" ht="25.5" x14ac:dyDescent="0.25">
      <c r="A3" s="137" t="s">
        <v>11</v>
      </c>
      <c r="B3" s="137" t="s">
        <v>12</v>
      </c>
      <c r="C3" s="137" t="s">
        <v>13</v>
      </c>
      <c r="D3" s="137" t="s">
        <v>14</v>
      </c>
      <c r="E3" s="137" t="s">
        <v>61</v>
      </c>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row>
    <row r="4" spans="1:45" x14ac:dyDescent="0.2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row>
    <row r="5" spans="1:45" x14ac:dyDescent="0.2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row>
    <row r="6" spans="1:45" x14ac:dyDescent="0.2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row>
    <row r="7" spans="1:45" x14ac:dyDescent="0.25">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row>
    <row r="8" spans="1:45" x14ac:dyDescent="0.2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row>
    <row r="9" spans="1:45" x14ac:dyDescent="0.25">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row>
    <row r="10" spans="1:45"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row>
    <row r="11" spans="1:45" x14ac:dyDescent="0.2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row>
    <row r="12" spans="1:45" x14ac:dyDescent="0.2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row>
    <row r="13" spans="1:45" x14ac:dyDescent="0.2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row>
    <row r="14" spans="1:45" x14ac:dyDescent="0.2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row>
    <row r="15" spans="1:45" x14ac:dyDescent="0.2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row>
    <row r="16" spans="1:45"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row>
    <row r="17" spans="1:45"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row>
    <row r="18" spans="1:45" x14ac:dyDescent="0.2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row>
    <row r="19" spans="1:45" x14ac:dyDescent="0.2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row>
    <row r="20" spans="1:45"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row>
    <row r="21" spans="1:45"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row>
    <row r="22" spans="1:45"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row>
    <row r="23" spans="1:45"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row>
    <row r="24" spans="1:45"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row>
    <row r="25" spans="1:45"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row>
    <row r="26" spans="1:45"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row>
    <row r="27" spans="1:45"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row>
    <row r="28" spans="1:45"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row>
    <row r="29" spans="1:45"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row>
    <row r="30" spans="1:45"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row>
    <row r="31" spans="1:45"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row>
    <row r="32" spans="1:45"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row>
    <row r="33" spans="1:45"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row>
    <row r="34" spans="1:45" x14ac:dyDescent="0.2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row>
    <row r="35" spans="1:45"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2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row>
    <row r="37" spans="1:45"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row>
    <row r="38" spans="1:45"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row>
    <row r="39" spans="1:45"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row>
    <row r="40" spans="1:45"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row>
    <row r="41" spans="1:45"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row>
    <row r="42" spans="1:45"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row>
    <row r="43" spans="1:45"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row>
    <row r="44" spans="1:45"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row>
    <row r="45" spans="1:45"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row>
    <row r="46" spans="1:45"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row>
    <row r="47" spans="1:45"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row>
    <row r="48" spans="1:45"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row>
    <row r="49" spans="1:45"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row>
    <row r="50" spans="1:45"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row>
    <row r="51" spans="1:45"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row>
    <row r="52" spans="1:45"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row>
    <row r="53" spans="1:45"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row>
    <row r="54" spans="1:45"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row>
    <row r="55" spans="1:45"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row>
    <row r="56" spans="1:45"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row>
    <row r="57" spans="1:45"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row>
    <row r="58" spans="1:45"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row>
    <row r="59" spans="1:45"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row>
    <row r="60" spans="1:45"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row>
    <row r="61" spans="1:45"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row>
    <row r="62" spans="1:45"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row>
    <row r="63" spans="1:45"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row>
    <row r="64" spans="1:45"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row>
    <row r="65" spans="1:45"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row>
    <row r="66" spans="1:45"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row>
    <row r="67" spans="1:45"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row>
    <row r="68" spans="1:45"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row>
    <row r="69" spans="1:45"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row>
    <row r="70" spans="1:45"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row>
    <row r="71" spans="1:45"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row>
    <row r="72" spans="1:45"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row>
    <row r="73" spans="1:45"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row>
    <row r="74" spans="1:45"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row>
    <row r="75" spans="1:45"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row>
    <row r="76" spans="1:45"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row>
    <row r="77" spans="1:45"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row>
    <row r="78" spans="1:45"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row>
    <row r="79" spans="1:45"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row>
    <row r="80" spans="1:45"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row>
    <row r="81" spans="1:45"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row>
    <row r="82" spans="1:45"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row>
  </sheetData>
  <protectedRanges>
    <protectedRange algorithmName="SHA-512" hashValue="gd6M1j8R2Vcbfm85n99c1D0xjmQvjBlg34UZhxeJx1NLSFqB74OeW1e3isf5ACnAc8NEYyF7OwgEUMDCcurwNA==" saltValue="t3zYNUJUDTdmjGFelNhf8w==" spinCount="100000" sqref="A3:E3" name="Range1"/>
  </protectedRanges>
  <mergeCells count="1">
    <mergeCell ref="A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1:C55"/>
  <sheetViews>
    <sheetView topLeftCell="A43" workbookViewId="0">
      <selection activeCell="D57" sqref="D57"/>
    </sheetView>
  </sheetViews>
  <sheetFormatPr defaultRowHeight="15.75" x14ac:dyDescent="0.25"/>
  <sheetData>
    <row r="51" spans="2:3" x14ac:dyDescent="0.25">
      <c r="B51" t="s">
        <v>363</v>
      </c>
    </row>
    <row r="52" spans="2:3" x14ac:dyDescent="0.25">
      <c r="C52" t="s">
        <v>431</v>
      </c>
    </row>
    <row r="53" spans="2:3" x14ac:dyDescent="0.25">
      <c r="B53" t="s">
        <v>362</v>
      </c>
    </row>
    <row r="54" spans="2:3" x14ac:dyDescent="0.25">
      <c r="B54" t="s">
        <v>364</v>
      </c>
    </row>
    <row r="55" spans="2:3" x14ac:dyDescent="0.25">
      <c r="C55" t="s">
        <v>365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1FC796D796BD4E9AE7592D82A3A6F5" ma:contentTypeVersion="18" ma:contentTypeDescription="Create a new document." ma:contentTypeScope="" ma:versionID="12dbf82c6c37628170791e64626b483e">
  <xsd:schema xmlns:xsd="http://www.w3.org/2001/XMLSchema" xmlns:xs="http://www.w3.org/2001/XMLSchema" xmlns:p="http://schemas.microsoft.com/office/2006/metadata/properties" xmlns:ns2="cbbc6738-22b4-44af-bdf8-fc97da4b4af0" xmlns:ns3="e56c8584-d041-4084-aef3-fe78a71e733c" targetNamespace="http://schemas.microsoft.com/office/2006/metadata/properties" ma:root="true" ma:fieldsID="126090db669fb308addf5470af18d083" ns2:_="" ns3:_="">
    <xsd:import namespace="cbbc6738-22b4-44af-bdf8-fc97da4b4af0"/>
    <xsd:import namespace="e56c8584-d041-4084-aef3-fe78a71e73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bc6738-22b4-44af-bdf8-fc97da4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010cb5-8865-4c13-838b-799b4f505ed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6c8584-d041-4084-aef3-fe78a71e73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7822e02-5fb9-4d9e-b9a4-1224e8139b93}" ma:internalName="TaxCatchAll" ma:showField="CatchAllData" ma:web="e56c8584-d041-4084-aef3-fe78a71e7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6c8584-d041-4084-aef3-fe78a71e733c" xsi:nil="true"/>
    <lcf76f155ced4ddcb4097134ff3c332f xmlns="cbbc6738-22b4-44af-bdf8-fc97da4b4a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4157EB-E339-4CF5-99EB-B19070F6B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bc6738-22b4-44af-bdf8-fc97da4b4af0"/>
    <ds:schemaRef ds:uri="e56c8584-d041-4084-aef3-fe78a71e7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2A89E8-425A-4FF0-8E57-9AA59E16600E}">
  <ds:schemaRefs>
    <ds:schemaRef ds:uri="http://schemas.microsoft.com/sharepoint/v3/contenttype/forms"/>
  </ds:schemaRefs>
</ds:datastoreItem>
</file>

<file path=customXml/itemProps3.xml><?xml version="1.0" encoding="utf-8"?>
<ds:datastoreItem xmlns:ds="http://schemas.openxmlformats.org/officeDocument/2006/customXml" ds:itemID="{584E3BEC-2B66-4262-958B-85148FAD376E}">
  <ds:schemaRefs>
    <ds:schemaRef ds:uri="http://schemas.microsoft.com/office/2006/metadata/properties"/>
    <ds:schemaRef ds:uri="http://schemas.microsoft.com/office/infopath/2007/PartnerControls"/>
    <ds:schemaRef ds:uri="e56c8584-d041-4084-aef3-fe78a71e733c"/>
    <ds:schemaRef ds:uri="cbbc6738-22b4-44af-bdf8-fc97da4b4a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Show Jumping</vt:lpstr>
      <vt:lpstr>Eventing</vt:lpstr>
      <vt:lpstr>CT</vt:lpstr>
      <vt:lpstr>Dressage</vt:lpstr>
      <vt:lpstr>Show Horse</vt:lpstr>
      <vt:lpstr>State Championships</vt:lpstr>
      <vt:lpstr>How to use sheet</vt:lpstr>
      <vt:lpstr>CT!Print_Area</vt:lpstr>
      <vt:lpstr>Eventing!Print_Area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Craddock</dc:creator>
  <cp:lastModifiedBy>ESA Admin</cp:lastModifiedBy>
  <cp:revision/>
  <dcterms:created xsi:type="dcterms:W3CDTF">2024-02-28T05:16:34Z</dcterms:created>
  <dcterms:modified xsi:type="dcterms:W3CDTF">2026-03-18T00:23:25Z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55cfae-cb2a-4680-b088-01ee30167f3b_Enabled">
    <vt:lpwstr>true</vt:lpwstr>
  </property>
  <property fmtid="{D5CDD505-2E9C-101B-9397-08002B2CF9AE}" pid="3" name="MSIP_Label_6555cfae-cb2a-4680-b088-01ee30167f3b_SetDate">
    <vt:lpwstr>2024-03-26T23:24:53Z</vt:lpwstr>
  </property>
  <property fmtid="{D5CDD505-2E9C-101B-9397-08002B2CF9AE}" pid="4" name="MSIP_Label_6555cfae-cb2a-4680-b088-01ee30167f3b_Method">
    <vt:lpwstr>Standard</vt:lpwstr>
  </property>
  <property fmtid="{D5CDD505-2E9C-101B-9397-08002B2CF9AE}" pid="5" name="MSIP_Label_6555cfae-cb2a-4680-b088-01ee30167f3b_Name">
    <vt:lpwstr>General Business</vt:lpwstr>
  </property>
  <property fmtid="{D5CDD505-2E9C-101B-9397-08002B2CF9AE}" pid="6" name="MSIP_Label_6555cfae-cb2a-4680-b088-01ee30167f3b_SiteId">
    <vt:lpwstr>57c64fd4-66ca-49f5-ab38-2e67ef58e724</vt:lpwstr>
  </property>
  <property fmtid="{D5CDD505-2E9C-101B-9397-08002B2CF9AE}" pid="7" name="MSIP_Label_6555cfae-cb2a-4680-b088-01ee30167f3b_ActionId">
    <vt:lpwstr>97781012-ff18-4f5a-b02c-0d850fe84026</vt:lpwstr>
  </property>
  <property fmtid="{D5CDD505-2E9C-101B-9397-08002B2CF9AE}" pid="8" name="MSIP_Label_6555cfae-cb2a-4680-b088-01ee30167f3b_ContentBits">
    <vt:lpwstr>0</vt:lpwstr>
  </property>
  <property fmtid="{D5CDD505-2E9C-101B-9397-08002B2CF9AE}" pid="9" name="ContentTypeId">
    <vt:lpwstr>0x010100961FC796D796BD4E9AE7592D82A3A6F5</vt:lpwstr>
  </property>
</Properties>
</file>