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questsa-my.sharepoint.com/personal/admin_equestriansa_com_au/Documents/Documents/Website Uploads/Interschool/"/>
    </mc:Choice>
  </mc:AlternateContent>
  <xr:revisionPtr revIDLastSave="0" documentId="8_{DBA4367B-0C50-48B2-8F3C-AC5AEF702F98}" xr6:coauthVersionLast="47" xr6:coauthVersionMax="47" xr10:uidLastSave="{00000000-0000-0000-0000-000000000000}"/>
  <bookViews>
    <workbookView xWindow="7200" yWindow="2490" windowWidth="15960" windowHeight="11325" xr2:uid="{0F16B1EA-5111-EC46-A069-8E52983B6A76}"/>
  </bookViews>
  <sheets>
    <sheet name="Show Jumping" sheetId="9" r:id="rId1"/>
    <sheet name="Show Horse" sheetId="7" r:id="rId2"/>
    <sheet name="Eventing" sheetId="6" r:id="rId3"/>
    <sheet name="CT" sheetId="2" r:id="rId4"/>
    <sheet name="Dressage" sheetId="3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8" i="9" l="1"/>
  <c r="E16" i="9"/>
  <c r="E44" i="9"/>
  <c r="E89" i="9"/>
  <c r="E76" i="9"/>
  <c r="E22" i="9"/>
  <c r="E11" i="9"/>
  <c r="E12" i="9"/>
  <c r="E13" i="9"/>
  <c r="E14" i="9"/>
  <c r="E15" i="9"/>
  <c r="E9" i="9"/>
  <c r="E10" i="9"/>
  <c r="E92" i="9"/>
  <c r="E91" i="9"/>
  <c r="E90" i="9"/>
  <c r="E86" i="9"/>
  <c r="E87" i="9"/>
  <c r="E88" i="9"/>
  <c r="E85" i="9"/>
  <c r="E73" i="9"/>
  <c r="E74" i="9"/>
  <c r="E75" i="9"/>
  <c r="E77" i="9"/>
  <c r="E78" i="9"/>
  <c r="E79" i="9"/>
  <c r="E80" i="9"/>
  <c r="E81" i="9"/>
  <c r="E72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54" i="9"/>
  <c r="E50" i="9"/>
  <c r="E49" i="9"/>
  <c r="E45" i="9"/>
  <c r="E43" i="9"/>
  <c r="E42" i="9"/>
  <c r="E41" i="9"/>
  <c r="E40" i="9"/>
  <c r="E34" i="9"/>
  <c r="E33" i="9"/>
  <c r="E21" i="9"/>
  <c r="E23" i="9"/>
  <c r="E24" i="9"/>
  <c r="E25" i="9"/>
  <c r="E26" i="9"/>
  <c r="E27" i="9"/>
  <c r="E28" i="9"/>
  <c r="E29" i="9"/>
  <c r="E20" i="9"/>
  <c r="E8" i="9"/>
  <c r="E7" i="9"/>
  <c r="E56" i="3"/>
  <c r="E80" i="3"/>
  <c r="E97" i="3"/>
  <c r="E35" i="3"/>
  <c r="E46" i="3"/>
  <c r="E45" i="3"/>
  <c r="E44" i="3"/>
  <c r="E41" i="3"/>
  <c r="E10" i="6"/>
  <c r="E16" i="6"/>
  <c r="E31" i="6"/>
  <c r="E32" i="6"/>
  <c r="E33" i="6"/>
  <c r="E8" i="6"/>
  <c r="E11" i="6"/>
  <c r="E19" i="6"/>
  <c r="E21" i="6"/>
  <c r="E24" i="6"/>
  <c r="E7" i="2"/>
  <c r="E119" i="2"/>
  <c r="E120" i="2"/>
  <c r="E105" i="2"/>
  <c r="E106" i="2"/>
  <c r="E107" i="2"/>
  <c r="E108" i="2"/>
  <c r="E109" i="2"/>
  <c r="E110" i="2"/>
  <c r="E111" i="2"/>
  <c r="E112" i="2"/>
  <c r="E113" i="2"/>
  <c r="E114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43" i="2"/>
  <c r="E44" i="2"/>
  <c r="E46" i="2"/>
  <c r="E47" i="2"/>
  <c r="E48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27" i="2"/>
  <c r="E28" i="2"/>
  <c r="E29" i="2"/>
  <c r="E30" i="2"/>
  <c r="E31" i="2"/>
  <c r="E32" i="2"/>
  <c r="E33" i="2"/>
  <c r="E34" i="2"/>
  <c r="E35" i="2"/>
  <c r="E36" i="2"/>
  <c r="E37" i="2"/>
  <c r="E38" i="2"/>
  <c r="E26" i="2"/>
  <c r="E8" i="2"/>
  <c r="E9" i="2"/>
  <c r="E11" i="2"/>
  <c r="E12" i="2"/>
  <c r="E13" i="2"/>
  <c r="E14" i="2"/>
  <c r="E15" i="2"/>
  <c r="E16" i="2"/>
  <c r="E17" i="2"/>
  <c r="E20" i="2"/>
  <c r="E84" i="9"/>
  <c r="E71" i="9"/>
  <c r="F66" i="9"/>
  <c r="E53" i="9"/>
  <c r="E48" i="9"/>
  <c r="E39" i="9"/>
  <c r="E36" i="9"/>
  <c r="E35" i="9"/>
  <c r="E32" i="9"/>
  <c r="P40" i="7"/>
  <c r="P42" i="7"/>
  <c r="P52" i="7"/>
  <c r="P34" i="7"/>
  <c r="P16" i="7"/>
  <c r="P14" i="7"/>
  <c r="P21" i="7"/>
  <c r="J47" i="7"/>
  <c r="J40" i="7"/>
  <c r="J41" i="7"/>
  <c r="J42" i="7"/>
  <c r="J39" i="7"/>
  <c r="J34" i="7"/>
  <c r="J30" i="7"/>
  <c r="J21" i="7"/>
  <c r="J14" i="7"/>
  <c r="J15" i="7"/>
  <c r="J16" i="7"/>
  <c r="J13" i="7"/>
  <c r="J7" i="7"/>
  <c r="E108" i="3"/>
  <c r="E103" i="3"/>
  <c r="E102" i="3"/>
  <c r="E90" i="3"/>
  <c r="E92" i="3"/>
  <c r="E88" i="3"/>
  <c r="E61" i="3"/>
  <c r="E60" i="3"/>
  <c r="E58" i="3"/>
  <c r="E29" i="3"/>
  <c r="E34" i="3"/>
  <c r="E27" i="3"/>
  <c r="E69" i="3"/>
  <c r="E49" i="3"/>
  <c r="E43" i="3"/>
  <c r="E47" i="3"/>
  <c r="E48" i="3"/>
  <c r="E42" i="3"/>
  <c r="E8" i="3"/>
  <c r="E10" i="3"/>
  <c r="E13" i="3"/>
  <c r="E14" i="3"/>
  <c r="E16" i="3"/>
  <c r="E19" i="3"/>
  <c r="E20" i="3"/>
  <c r="E7" i="3"/>
  <c r="AB119" i="2"/>
  <c r="AB108" i="2"/>
  <c r="AB109" i="2"/>
  <c r="AB110" i="2"/>
  <c r="AB112" i="2"/>
  <c r="AB107" i="2"/>
  <c r="AB84" i="2"/>
  <c r="AB86" i="2"/>
  <c r="AB87" i="2"/>
  <c r="AB94" i="2"/>
  <c r="AB95" i="2"/>
  <c r="AB97" i="2"/>
  <c r="AB98" i="2"/>
  <c r="AB99" i="2"/>
  <c r="AB81" i="2"/>
  <c r="AB30" i="2"/>
  <c r="AB33" i="2"/>
  <c r="AB34" i="2"/>
  <c r="AB29" i="2"/>
  <c r="AB26" i="2"/>
  <c r="AB56" i="2"/>
  <c r="AB58" i="2"/>
  <c r="AB59" i="2"/>
  <c r="AB64" i="2"/>
  <c r="AB65" i="2"/>
  <c r="AB67" i="2"/>
  <c r="AB72" i="2"/>
  <c r="AB55" i="2"/>
  <c r="E47" i="7"/>
  <c r="V102" i="3"/>
  <c r="J95" i="2"/>
  <c r="J87" i="2"/>
  <c r="J100" i="2"/>
  <c r="J82" i="2"/>
  <c r="J85" i="2"/>
  <c r="J79" i="2"/>
  <c r="J88" i="2"/>
  <c r="J86" i="2"/>
  <c r="AB43" i="2"/>
  <c r="AB46" i="2"/>
  <c r="J45" i="2"/>
  <c r="J46" i="2"/>
  <c r="J48" i="2"/>
  <c r="J43" i="2"/>
  <c r="J109" i="2"/>
  <c r="J107" i="2"/>
  <c r="J112" i="2"/>
  <c r="J110" i="2"/>
  <c r="J108" i="2"/>
  <c r="J105" i="2"/>
  <c r="J64" i="2"/>
  <c r="J65" i="2"/>
  <c r="J67" i="2"/>
  <c r="J72" i="2"/>
  <c r="J58" i="2"/>
  <c r="J66" i="2"/>
  <c r="J56" i="2"/>
  <c r="J59" i="2"/>
  <c r="J60" i="2"/>
  <c r="J55" i="2"/>
  <c r="J61" i="2"/>
  <c r="V26" i="2"/>
  <c r="J29" i="2"/>
  <c r="J30" i="2"/>
  <c r="J34" i="2"/>
  <c r="J28" i="2"/>
  <c r="J33" i="2"/>
  <c r="J14" i="2"/>
  <c r="J12" i="2"/>
  <c r="J10" i="2"/>
  <c r="E38" i="6"/>
  <c r="L38" i="6"/>
  <c r="L30" i="6"/>
  <c r="E29" i="6"/>
  <c r="E30" i="6"/>
  <c r="L29" i="6"/>
  <c r="E28" i="6"/>
  <c r="L28" i="6"/>
  <c r="L10" i="6"/>
  <c r="L16" i="6"/>
  <c r="E15" i="6"/>
  <c r="L15" i="6"/>
  <c r="E40" i="7"/>
  <c r="E41" i="7"/>
  <c r="E42" i="7"/>
  <c r="E39" i="7"/>
  <c r="E34" i="7"/>
  <c r="E30" i="7"/>
  <c r="E21" i="7"/>
  <c r="E16" i="7"/>
  <c r="E15" i="7"/>
  <c r="E14" i="7"/>
  <c r="E13" i="7"/>
  <c r="E7" i="7"/>
  <c r="AC18" i="2"/>
  <c r="E18" i="2" s="1"/>
  <c r="AC19" i="2"/>
  <c r="E19" i="2" s="1"/>
  <c r="AC10" i="2"/>
  <c r="E10" i="2" s="1"/>
  <c r="AC79" i="2"/>
  <c r="E79" i="2" s="1"/>
  <c r="AC45" i="2"/>
  <c r="E45" i="2" s="1"/>
  <c r="V119" i="2"/>
  <c r="V108" i="2"/>
  <c r="V109" i="2"/>
  <c r="V110" i="2"/>
  <c r="V111" i="2"/>
  <c r="V112" i="2"/>
  <c r="V107" i="2"/>
  <c r="V47" i="2"/>
  <c r="V46" i="2"/>
  <c r="V43" i="2"/>
  <c r="V98" i="2"/>
  <c r="V99" i="2"/>
  <c r="V97" i="2"/>
  <c r="V95" i="2"/>
  <c r="V94" i="2"/>
  <c r="V85" i="2"/>
  <c r="V86" i="2"/>
  <c r="V87" i="2"/>
  <c r="V84" i="2"/>
  <c r="V81" i="2"/>
  <c r="V79" i="2"/>
  <c r="V72" i="2"/>
  <c r="V67" i="2"/>
  <c r="V65" i="2"/>
  <c r="V64" i="2"/>
  <c r="V59" i="2"/>
  <c r="V58" i="2"/>
  <c r="V56" i="2"/>
  <c r="V38" i="2"/>
  <c r="V37" i="2"/>
  <c r="V33" i="2"/>
  <c r="V34" i="2"/>
  <c r="V32" i="2"/>
  <c r="V28" i="2"/>
  <c r="V29" i="2"/>
  <c r="V30" i="2"/>
  <c r="V18" i="2"/>
  <c r="V19" i="2"/>
  <c r="V14" i="2"/>
  <c r="V10" i="2"/>
  <c r="V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Priscilla Knowles</author>
  </authors>
  <commentList>
    <comment ref="K46" authorId="0" shapeId="0" xr:uid="{45ABD3EF-3099-4B5A-B60A-D2F2CF639EF7}">
      <text>
        <r>
          <rPr>
            <b/>
            <sz val="9"/>
            <color indexed="81"/>
            <rFont val="Tahoma"/>
            <family val="2"/>
          </rPr>
          <t>Priscilla Knowles: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<sst xmlns="http://schemas.openxmlformats.org/spreadsheetml/2006/main" count="2406" uniqueCount="372">
  <si>
    <t>SHOW JUMPING</t>
  </si>
  <si>
    <t>INTERSCHOOL STATE CHAMPS</t>
  </si>
  <si>
    <t>WAIKERIE EASTER CARNIVAL</t>
  </si>
  <si>
    <t>Primary 70cm</t>
  </si>
  <si>
    <t>Total High Points</t>
  </si>
  <si>
    <t xml:space="preserve"> Total Team Selection Points</t>
  </si>
  <si>
    <t>Jump Pen</t>
  </si>
  <si>
    <t>Time Pen</t>
  </si>
  <si>
    <t>Time</t>
  </si>
  <si>
    <t>Tot Pen</t>
  </si>
  <si>
    <t>High Points</t>
  </si>
  <si>
    <t>Team Selection Points</t>
  </si>
  <si>
    <t>Rider First Name</t>
  </si>
  <si>
    <t>Rider Last Name</t>
  </si>
  <si>
    <t>School</t>
  </si>
  <si>
    <t>Name of Pony/Horse</t>
  </si>
  <si>
    <t>Natalie</t>
  </si>
  <si>
    <t>Pettman</t>
  </si>
  <si>
    <t>Seymour College</t>
  </si>
  <si>
    <t>Posh Josh</t>
  </si>
  <si>
    <t>Holly</t>
  </si>
  <si>
    <t>Wotton</t>
  </si>
  <si>
    <t>Scotch College</t>
  </si>
  <si>
    <t>Giggles</t>
  </si>
  <si>
    <t>Imogen</t>
  </si>
  <si>
    <t>Carmichael</t>
  </si>
  <si>
    <t>Investigator College</t>
  </si>
  <si>
    <t>Little Black Suzi</t>
  </si>
  <si>
    <t>Stella</t>
  </si>
  <si>
    <t>Rhesa Prince of Peace</t>
  </si>
  <si>
    <t>0/0</t>
  </si>
  <si>
    <t>147.06/56.12</t>
  </si>
  <si>
    <t>Starla</t>
  </si>
  <si>
    <t>Murphy</t>
  </si>
  <si>
    <t>Walford</t>
  </si>
  <si>
    <t>Shanlin Burn Contender</t>
  </si>
  <si>
    <t>Osiris Andy Pandy</t>
  </si>
  <si>
    <t>Madelyn</t>
  </si>
  <si>
    <t>Hanna</t>
  </si>
  <si>
    <t>St Marks Lutheran School</t>
  </si>
  <si>
    <t>Rhesa Elisha</t>
  </si>
  <si>
    <t xml:space="preserve">Ellie </t>
  </si>
  <si>
    <t>Meaney</t>
  </si>
  <si>
    <t>Loriot Pandora</t>
  </si>
  <si>
    <t>90.62/60.65</t>
  </si>
  <si>
    <t>Carly</t>
  </si>
  <si>
    <t>Roberts</t>
  </si>
  <si>
    <t xml:space="preserve">Unity College </t>
  </si>
  <si>
    <t>Kapeta Langley</t>
  </si>
  <si>
    <t>81.88/53.05</t>
  </si>
  <si>
    <t>Primary 80cm</t>
  </si>
  <si>
    <t>0/4</t>
  </si>
  <si>
    <t>66.13/45.19</t>
  </si>
  <si>
    <t>99/54.76</t>
  </si>
  <si>
    <t>Eliminated</t>
  </si>
  <si>
    <t xml:space="preserve">Ella </t>
  </si>
  <si>
    <t>Grew</t>
  </si>
  <si>
    <t>58.06/41.57</t>
  </si>
  <si>
    <t>88.51/42.10</t>
  </si>
  <si>
    <t>Primary 90cm</t>
  </si>
  <si>
    <t>82.5/56.22</t>
  </si>
  <si>
    <t>Intermediate 90cm</t>
  </si>
  <si>
    <t>Stirling</t>
  </si>
  <si>
    <t>Diamond Dream Flying Spirit</t>
  </si>
  <si>
    <t>4/0</t>
  </si>
  <si>
    <t>64.02/39.84</t>
  </si>
  <si>
    <t>73.74/37.4</t>
  </si>
  <si>
    <t>Ivy</t>
  </si>
  <si>
    <t>Dowd</t>
  </si>
  <si>
    <t>Wilderness School </t>
  </si>
  <si>
    <t>Parker</t>
  </si>
  <si>
    <t>Elim</t>
  </si>
  <si>
    <t>Ella-rose</t>
  </si>
  <si>
    <t>Evans</t>
  </si>
  <si>
    <t>Sophie</t>
  </si>
  <si>
    <t>Bairstow</t>
  </si>
  <si>
    <t>Harlow</t>
  </si>
  <si>
    <t>Diamond</t>
  </si>
  <si>
    <t>Pulteney Grammar School</t>
  </si>
  <si>
    <t>Clairvale Tiger Suede</t>
  </si>
  <si>
    <t>69.69/43.78</t>
  </si>
  <si>
    <t>He''s All White</t>
  </si>
  <si>
    <t>80.88/43.53</t>
  </si>
  <si>
    <t>Intermediate 100cm</t>
  </si>
  <si>
    <t>Secondary 90cm</t>
  </si>
  <si>
    <t>Ella</t>
  </si>
  <si>
    <t>Hopkins</t>
  </si>
  <si>
    <t>Urrbrae Agricultural High School </t>
  </si>
  <si>
    <t>Porsches Mighty Gun Askari </t>
  </si>
  <si>
    <t>Inge</t>
  </si>
  <si>
    <t>Rubino</t>
  </si>
  <si>
    <t>Saint peters girls school</t>
  </si>
  <si>
    <t>Argood Hanna of hearts</t>
  </si>
  <si>
    <t>Indy</t>
  </si>
  <si>
    <t>Berden</t>
  </si>
  <si>
    <t>Urrbrae</t>
  </si>
  <si>
    <t>McCartney Park Balou Du Bling</t>
  </si>
  <si>
    <t>65.09/41.07</t>
  </si>
  <si>
    <t>Urrbrae Agricultural High School</t>
  </si>
  <si>
    <t>Forbidden Dream</t>
  </si>
  <si>
    <t>EV Dolcetta</t>
  </si>
  <si>
    <t>65.75/38.75</t>
  </si>
  <si>
    <t>72.19/41.67</t>
  </si>
  <si>
    <t>Jazz</t>
  </si>
  <si>
    <t>Wingard</t>
  </si>
  <si>
    <t>Soumah</t>
  </si>
  <si>
    <t>Rosie</t>
  </si>
  <si>
    <t>Harvey</t>
  </si>
  <si>
    <t>Pembroke School</t>
  </si>
  <si>
    <t>EQUINEAFFAIR CASPER</t>
  </si>
  <si>
    <t>Annabel</t>
  </si>
  <si>
    <t>Mallord</t>
  </si>
  <si>
    <t>Investagator College</t>
  </si>
  <si>
    <t>Highland Duke</t>
  </si>
  <si>
    <t>Ellie</t>
  </si>
  <si>
    <t>Digney</t>
  </si>
  <si>
    <t>Concordia college</t>
  </si>
  <si>
    <t>There and back again </t>
  </si>
  <si>
    <t>Vesna</t>
  </si>
  <si>
    <t>Stankovic</t>
  </si>
  <si>
    <t>Seda College SA</t>
  </si>
  <si>
    <t>Diamond Sky Rockstar</t>
  </si>
  <si>
    <t xml:space="preserve">Peggy </t>
  </si>
  <si>
    <t>Bosworth</t>
  </si>
  <si>
    <t>Leonardo Zig Zag</t>
  </si>
  <si>
    <t>75.47/53.04</t>
  </si>
  <si>
    <t>Leonardos Inkspot</t>
  </si>
  <si>
    <t>Dakota</t>
  </si>
  <si>
    <t>Elmtree</t>
  </si>
  <si>
    <t>Ruby</t>
  </si>
  <si>
    <t>Vears</t>
  </si>
  <si>
    <t>St Francis De</t>
  </si>
  <si>
    <t>Angels Chant</t>
  </si>
  <si>
    <t>73.39/40.31</t>
  </si>
  <si>
    <t>Secondary 100cm</t>
  </si>
  <si>
    <t>Amelie</t>
  </si>
  <si>
    <t>Morelli</t>
  </si>
  <si>
    <t>Carpatair </t>
  </si>
  <si>
    <t>ESB Irish Illusion </t>
  </si>
  <si>
    <t>82.12/44.66</t>
  </si>
  <si>
    <t>Sasha</t>
  </si>
  <si>
    <t>Smith</t>
  </si>
  <si>
    <t>Kirby Park Grand Impressions</t>
  </si>
  <si>
    <t>83.25/47.35</t>
  </si>
  <si>
    <t>Madison</t>
  </si>
  <si>
    <t>Hedley</t>
  </si>
  <si>
    <t>Parndana Area School </t>
  </si>
  <si>
    <t>Dude</t>
  </si>
  <si>
    <t>Annabelle</t>
  </si>
  <si>
    <t>84.35/46</t>
  </si>
  <si>
    <t>Secondary 110cm</t>
  </si>
  <si>
    <t>Scratch</t>
  </si>
  <si>
    <t>scratch</t>
  </si>
  <si>
    <t xml:space="preserve">Smith </t>
  </si>
  <si>
    <t>Venicious</t>
  </si>
  <si>
    <t>80.84/52.94</t>
  </si>
  <si>
    <t>87.00/57.26</t>
  </si>
  <si>
    <t>0/16</t>
  </si>
  <si>
    <t>81.81/64.32</t>
  </si>
  <si>
    <t>SHOWING</t>
  </si>
  <si>
    <t>Primary Show Horse</t>
  </si>
  <si>
    <t>Rider %</t>
  </si>
  <si>
    <t>Led %</t>
  </si>
  <si>
    <t>Jump / Ridden %</t>
  </si>
  <si>
    <t xml:space="preserve">Percentage </t>
  </si>
  <si>
    <t>Jump %</t>
  </si>
  <si>
    <t>Sophia</t>
  </si>
  <si>
    <t>Colenso-wallace</t>
  </si>
  <si>
    <t>SHanny &amp; Alfie</t>
  </si>
  <si>
    <t>Primary Show Hunter</t>
  </si>
  <si>
    <t>Lyla</t>
  </si>
  <si>
    <t>Woolston</t>
  </si>
  <si>
    <t>Tenison Woods College</t>
  </si>
  <si>
    <t>Loriot Skyes The Limit</t>
  </si>
  <si>
    <t>Unity College</t>
  </si>
  <si>
    <t>Takoda</t>
  </si>
  <si>
    <t>Ali</t>
  </si>
  <si>
    <t>Smit</t>
  </si>
  <si>
    <t>Pultaney</t>
  </si>
  <si>
    <t>Rocky</t>
  </si>
  <si>
    <t>Zara</t>
  </si>
  <si>
    <t>Lally</t>
  </si>
  <si>
    <t>Hills Christian Community College</t>
  </si>
  <si>
    <t>NQ</t>
  </si>
  <si>
    <t>Primary Working Hunter</t>
  </si>
  <si>
    <t>Santa</t>
  </si>
  <si>
    <t>Pultany</t>
  </si>
  <si>
    <t>Intermediate Show Horse</t>
  </si>
  <si>
    <t>Encounter Lutheran College</t>
  </si>
  <si>
    <t>Astoria Magisterium</t>
  </si>
  <si>
    <t>Intermediate Show Hunter</t>
  </si>
  <si>
    <t>Knowles</t>
  </si>
  <si>
    <t>St Peter's Girls</t>
  </si>
  <si>
    <t>Pinjarrah Park Dream On</t>
  </si>
  <si>
    <t>Eliza</t>
  </si>
  <si>
    <t>Spiers</t>
  </si>
  <si>
    <t>Hillswood Beatrice </t>
  </si>
  <si>
    <t>Intermediate Working Hunter</t>
  </si>
  <si>
    <t>Spierwood Millington</t>
  </si>
  <si>
    <t>Sugargum Uabba Fern</t>
  </si>
  <si>
    <t xml:space="preserve">Sophie </t>
  </si>
  <si>
    <t>SKYES THE LIMIT</t>
  </si>
  <si>
    <t>Secondary Show Horse</t>
  </si>
  <si>
    <t>Elsie</t>
  </si>
  <si>
    <t>Cooper</t>
  </si>
  <si>
    <t>Seymour </t>
  </si>
  <si>
    <t>KOLBEACH HOLLY''S FLAWLESS </t>
  </si>
  <si>
    <t>Aurelia</t>
  </si>
  <si>
    <t>Pyne</t>
  </si>
  <si>
    <t>St Peter’s Girls </t>
  </si>
  <si>
    <t>Carrots Jazz</t>
  </si>
  <si>
    <t>Jessica</t>
  </si>
  <si>
    <t>Mccleave</t>
  </si>
  <si>
    <t>Pembroke </t>
  </si>
  <si>
    <t>Kadon Park Victorious </t>
  </si>
  <si>
    <t>Secondary Show Hunter</t>
  </si>
  <si>
    <t>Gardiner</t>
  </si>
  <si>
    <t>Fagen HF</t>
  </si>
  <si>
    <t>Montana</t>
  </si>
  <si>
    <t>Wynara Victory</t>
  </si>
  <si>
    <t>KOLBEACH HOLLY''S Fox </t>
  </si>
  <si>
    <t>Secondary Working Hunter</t>
  </si>
  <si>
    <t>EVENTING</t>
  </si>
  <si>
    <t>MILANG HT</t>
  </si>
  <si>
    <t>KIRKCALDY HT</t>
  </si>
  <si>
    <t>REYNELLA HT</t>
  </si>
  <si>
    <t>NARACOORTE HT</t>
  </si>
  <si>
    <t xml:space="preserve"> EvA 80cm (Intro)</t>
  </si>
  <si>
    <t>Dressage Score</t>
  </si>
  <si>
    <t>XC Jump Pen</t>
  </si>
  <si>
    <t>XC Time Pen</t>
  </si>
  <si>
    <t>SJ Pen</t>
  </si>
  <si>
    <t>SJ Time Pen</t>
  </si>
  <si>
    <t>Total Pen</t>
  </si>
  <si>
    <t>Beissel</t>
  </si>
  <si>
    <t>Fiction</t>
  </si>
  <si>
    <t>Carla</t>
  </si>
  <si>
    <t>Massicci</t>
  </si>
  <si>
    <t>Cornerstone College</t>
  </si>
  <si>
    <t>Gardening Leave Gordon</t>
  </si>
  <si>
    <t>Peggy</t>
  </si>
  <si>
    <t>Leonardo's Zig Zag</t>
  </si>
  <si>
    <t>Leonardo''s Inksplot</t>
  </si>
  <si>
    <t xml:space="preserve">Shiloh </t>
  </si>
  <si>
    <t xml:space="preserve">Morpheus of Terrarossa </t>
  </si>
  <si>
    <t>Matilda</t>
  </si>
  <si>
    <t>Kauppila</t>
  </si>
  <si>
    <t>Kangaroo Island Community Education</t>
  </si>
  <si>
    <t xml:space="preserve">Storm brewing </t>
  </si>
  <si>
    <t xml:space="preserve"> EvA 95cm (Preliminary)</t>
  </si>
  <si>
    <t>Riverwood Splash</t>
  </si>
  <si>
    <t>1* EvA 105cm (Pre-Novice)</t>
  </si>
  <si>
    <t>COMBINED TRAINING</t>
  </si>
  <si>
    <t>AHDC</t>
  </si>
  <si>
    <t>Naracoorte</t>
  </si>
  <si>
    <t>State Champs Saturday</t>
  </si>
  <si>
    <t>State Champs Sunday</t>
  </si>
  <si>
    <t>Naracoorte HT</t>
  </si>
  <si>
    <t>CT 45cm Primary</t>
  </si>
  <si>
    <t>Dressage %</t>
  </si>
  <si>
    <t>Total pen</t>
  </si>
  <si>
    <t>Team Score Points</t>
  </si>
  <si>
    <t>Abigail</t>
  </si>
  <si>
    <t>Graham</t>
  </si>
  <si>
    <t>Wyann Guns and Roses</t>
  </si>
  <si>
    <t>Isla</t>
  </si>
  <si>
    <t>Lucinda</t>
  </si>
  <si>
    <t>Rhodes</t>
  </si>
  <si>
    <t>Dexter</t>
  </si>
  <si>
    <t>Adelaide</t>
  </si>
  <si>
    <t>Noble</t>
  </si>
  <si>
    <t>Calumet Victory</t>
  </si>
  <si>
    <t>Rivington Marco Polo</t>
  </si>
  <si>
    <t>Georgia</t>
  </si>
  <si>
    <t>Prior</t>
  </si>
  <si>
    <t>Dunelm Sequin</t>
  </si>
  <si>
    <t>Trincada Santa Shaklan</t>
  </si>
  <si>
    <t>St Joseph's Clare</t>
  </si>
  <si>
    <t>Ava</t>
  </si>
  <si>
    <t>Fox</t>
  </si>
  <si>
    <t>Houdini</t>
  </si>
  <si>
    <t>elim</t>
  </si>
  <si>
    <t>CT 60cm Primary</t>
  </si>
  <si>
    <t>Airlie</t>
  </si>
  <si>
    <t>Wheadon</t>
  </si>
  <si>
    <t>Meadows primary school</t>
  </si>
  <si>
    <t>Miss pea</t>
  </si>
  <si>
    <t>Gryczewski</t>
  </si>
  <si>
    <t>Mt Complass</t>
  </si>
  <si>
    <t>CARBI</t>
  </si>
  <si>
    <t>CT 80cm Primary</t>
  </si>
  <si>
    <t>Investigator</t>
  </si>
  <si>
    <t>Rhesha Prince of Peace</t>
  </si>
  <si>
    <t>CT 60cm Secondary</t>
  </si>
  <si>
    <t>Micaela</t>
  </si>
  <si>
    <t>Butler</t>
  </si>
  <si>
    <t>URRBRAE AGRICULTURAL HIGH SCHOOL </t>
  </si>
  <si>
    <t>Son of Odin</t>
  </si>
  <si>
    <t>Argood Hanna of Hearts</t>
  </si>
  <si>
    <t>Fagen</t>
  </si>
  <si>
    <t>Sarah</t>
  </si>
  <si>
    <t>Poppy Primrose</t>
  </si>
  <si>
    <t>Amelia</t>
  </si>
  <si>
    <t>RRQ Johnny Valentino</t>
  </si>
  <si>
    <t>Stokedown </t>
  </si>
  <si>
    <t>Belstone Samaranth</t>
  </si>
  <si>
    <t>Maggie-rose</t>
  </si>
  <si>
    <t>Investigator College </t>
  </si>
  <si>
    <t>Plan B</t>
  </si>
  <si>
    <t>Danson Deity</t>
  </si>
  <si>
    <t>Leonardo''s Zigzag</t>
  </si>
  <si>
    <t xml:space="preserve">Selena </t>
  </si>
  <si>
    <t>Martiensen</t>
  </si>
  <si>
    <t xml:space="preserve">Georgia </t>
  </si>
  <si>
    <t>did not jump</t>
  </si>
  <si>
    <t>CT 80cm Secondary</t>
  </si>
  <si>
    <t>RRQ Shorty Valentino</t>
  </si>
  <si>
    <t>Tiger</t>
  </si>
  <si>
    <t xml:space="preserve">Indy </t>
  </si>
  <si>
    <t>mCcARTNEY PARK Balour Du Bling</t>
  </si>
  <si>
    <t>CT 95cm Secondary</t>
  </si>
  <si>
    <t>CT 105cm Secondary</t>
  </si>
  <si>
    <t>DRESSAGE</t>
  </si>
  <si>
    <t xml:space="preserve"> Primary Preliminary </t>
  </si>
  <si>
    <t>AHDC April</t>
  </si>
  <si>
    <t>AHDC June</t>
  </si>
  <si>
    <t>Class</t>
  </si>
  <si>
    <t>%</t>
  </si>
  <si>
    <t>Jazail Marasi</t>
  </si>
  <si>
    <t xml:space="preserve">Sophia </t>
  </si>
  <si>
    <t>St Josephs Kingswood</t>
  </si>
  <si>
    <t>ALFIE</t>
  </si>
  <si>
    <t xml:space="preserve"> Primary Novice </t>
  </si>
  <si>
    <t xml:space="preserve"> Intermediate Preliminary </t>
  </si>
  <si>
    <t>Seymour</t>
  </si>
  <si>
    <t>St Joseph's</t>
  </si>
  <si>
    <t>Selena</t>
  </si>
  <si>
    <t>Matriensen</t>
  </si>
  <si>
    <t>Mercedes</t>
  </si>
  <si>
    <t>LAZY D WHITE CHOCOLATE</t>
  </si>
  <si>
    <t xml:space="preserve"> Intermediate Novice </t>
  </si>
  <si>
    <t>Massici</t>
  </si>
  <si>
    <t xml:space="preserve"> Secondary Preliminary </t>
  </si>
  <si>
    <t>Hoppe</t>
  </si>
  <si>
    <t>Dalpura Bullets and Bows</t>
  </si>
  <si>
    <t>Asha</t>
  </si>
  <si>
    <t>Jolly</t>
  </si>
  <si>
    <t>Barefoot</t>
  </si>
  <si>
    <t xml:space="preserve">Montana </t>
  </si>
  <si>
    <t xml:space="preserve">Wyanara Victory </t>
  </si>
  <si>
    <t xml:space="preserve"> Secondary Novice </t>
  </si>
  <si>
    <t>son of</t>
  </si>
  <si>
    <t xml:space="preserve"> Secondary Elementary </t>
  </si>
  <si>
    <t xml:space="preserve"> Secondary Medium </t>
  </si>
  <si>
    <t>pend</t>
  </si>
  <si>
    <t xml:space="preserve">NORTHERN DISTRICTS SJ CLUB </t>
  </si>
  <si>
    <t>Rt</t>
  </si>
  <si>
    <t>AVR my fortuous</t>
  </si>
  <si>
    <t>Bradgate Park Don Palermo</t>
  </si>
  <si>
    <t>SA STATE JUMPING CHAMPIONSHIPS SATURDAY</t>
  </si>
  <si>
    <t>SA STATE JUMPING CHAMPIONSHIPS SUNDAY</t>
  </si>
  <si>
    <t xml:space="preserve">Time </t>
  </si>
  <si>
    <t>89.43/46.52</t>
  </si>
  <si>
    <t>86.35/57.22</t>
  </si>
  <si>
    <t>90.89/55.53</t>
  </si>
  <si>
    <t>81.62/50.67</t>
  </si>
  <si>
    <t>time</t>
  </si>
  <si>
    <t>72.15/55.23</t>
  </si>
  <si>
    <t>73.54/46.33</t>
  </si>
  <si>
    <t>69.4859.9</t>
  </si>
  <si>
    <t xml:space="preserve">Lazy D Chocolae </t>
  </si>
  <si>
    <t>96.19/61.41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</si>
</sst>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2"/>
      <color theme="1"/>
      <name val="Calibri"/>
      <family val="2"/>
      <scheme val="minor"/>
    </font>
    <font>
      <sz val="10"/>
      <color rgb="FF000000"/>
      <name val="Helvetica Neue"/>
      <family val="2"/>
    </font>
    <font>
      <b/>
      <sz val="10"/>
      <color rgb="FF000000"/>
      <name val="Helvetica Neue"/>
      <family val="2"/>
    </font>
    <font>
      <sz val="10"/>
      <color theme="1"/>
      <name val="Calibri"/>
      <family val="2"/>
      <scheme val="minor"/>
    </font>
    <font>
      <sz val="10"/>
      <color theme="1"/>
      <name val="Helvetica Neue"/>
    </font>
    <font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0000"/>
      <name val="Helvetica Neue"/>
    </font>
    <font>
      <b/>
      <sz val="10"/>
      <color rgb="FF00B050"/>
      <name val="Helvetica Neue"/>
      <family val="2"/>
    </font>
    <font>
      <b/>
      <sz val="10"/>
      <color rgb="FF00B050"/>
      <name val="Helvetica Neue"/>
    </font>
    <font>
      <b/>
      <sz val="12"/>
      <color rgb="FF00B050"/>
      <name val="Calibri"/>
      <family val="2"/>
      <scheme val="minor"/>
    </font>
    <font>
      <sz val="10"/>
      <color rgb="FF000000"/>
      <name val="Times New Roman"/>
    </font>
    <font>
      <sz val="12"/>
      <color theme="1"/>
      <name val="Times New Roman"/>
    </font>
    <font>
      <sz val="10"/>
      <color theme="1"/>
      <name val="Times New Roman"/>
    </font>
    <font>
      <b/>
      <sz val="10"/>
      <color rgb="FF000000"/>
      <name val="Helvetica Neue"/>
    </font>
    <font>
      <sz val="12"/>
      <color theme="8" tint="0.7999816888943144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FF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24">
    <xf numFmtId="0" fontId="0" fillId="0" borderId="0" xfId="0"/>
    <xf numFmtId="0" fontId="2" fillId="0" borderId="1" xfId="0" applyFont="1" applyBorder="1"/>
    <xf numFmtId="0" fontId="1" fillId="0" borderId="1" xfId="0" applyFont="1" applyBorder="1"/>
    <xf numFmtId="0" fontId="0" fillId="0" borderId="1" xfId="0" applyBorder="1"/>
    <xf numFmtId="0" fontId="2" fillId="0" borderId="2" xfId="0" applyFont="1" applyBorder="1"/>
    <xf numFmtId="0" fontId="1" fillId="0" borderId="2" xfId="0" applyFont="1" applyBorder="1"/>
    <xf numFmtId="0" fontId="2" fillId="0" borderId="0" xfId="0" applyFont="1"/>
    <xf numFmtId="0" fontId="1" fillId="0" borderId="0" xfId="0" applyFont="1"/>
    <xf numFmtId="0" fontId="0" fillId="4" borderId="0" xfId="0" applyFill="1"/>
    <xf numFmtId="0" fontId="0" fillId="6" borderId="0" xfId="0" applyFill="1"/>
    <xf numFmtId="0" fontId="1" fillId="0" borderId="11" xfId="0" applyFont="1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2" xfId="0" applyBorder="1"/>
    <xf numFmtId="0" fontId="0" fillId="4" borderId="1" xfId="0" applyFill="1" applyBorder="1"/>
    <xf numFmtId="0" fontId="1" fillId="0" borderId="4" xfId="0" applyFont="1" applyBorder="1"/>
    <xf numFmtId="0" fontId="0" fillId="0" borderId="4" xfId="0" applyBorder="1"/>
    <xf numFmtId="0" fontId="0" fillId="0" borderId="11" xfId="0" applyBorder="1"/>
    <xf numFmtId="0" fontId="0" fillId="0" borderId="12" xfId="0" applyBorder="1"/>
    <xf numFmtId="0" fontId="0" fillId="0" borderId="14" xfId="0" applyBorder="1"/>
    <xf numFmtId="0" fontId="0" fillId="0" borderId="17" xfId="0" applyBorder="1"/>
    <xf numFmtId="0" fontId="0" fillId="0" borderId="3" xfId="0" applyBorder="1"/>
    <xf numFmtId="0" fontId="0" fillId="4" borderId="11" xfId="0" applyFill="1" applyBorder="1" applyAlignment="1">
      <alignment horizontal="center"/>
    </xf>
    <xf numFmtId="0" fontId="0" fillId="0" borderId="13" xfId="0" applyBorder="1"/>
    <xf numFmtId="0" fontId="0" fillId="0" borderId="18" xfId="0" applyBorder="1"/>
    <xf numFmtId="0" fontId="0" fillId="0" borderId="15" xfId="0" applyBorder="1"/>
    <xf numFmtId="0" fontId="0" fillId="0" borderId="11" xfId="0" applyBorder="1" applyAlignment="1">
      <alignment horizontal="center"/>
    </xf>
    <xf numFmtId="0" fontId="0" fillId="0" borderId="26" xfId="0" applyBorder="1"/>
    <xf numFmtId="0" fontId="0" fillId="2" borderId="1" xfId="0" applyFill="1" applyBorder="1"/>
    <xf numFmtId="0" fontId="0" fillId="0" borderId="23" xfId="0" applyBorder="1"/>
    <xf numFmtId="0" fontId="0" fillId="0" borderId="33" xfId="0" applyBorder="1"/>
    <xf numFmtId="0" fontId="0" fillId="0" borderId="11" xfId="0" applyBorder="1" applyAlignment="1">
      <alignment horizontal="center" vertical="center"/>
    </xf>
    <xf numFmtId="0" fontId="3" fillId="0" borderId="0" xfId="0" applyFont="1"/>
    <xf numFmtId="0" fontId="1" fillId="0" borderId="35" xfId="0" applyFont="1" applyBorder="1"/>
    <xf numFmtId="0" fontId="3" fillId="0" borderId="1" xfId="0" applyFont="1" applyBorder="1"/>
    <xf numFmtId="0" fontId="1" fillId="10" borderId="1" xfId="0" applyFont="1" applyFill="1" applyBorder="1"/>
    <xf numFmtId="0" fontId="0" fillId="0" borderId="6" xfId="0" applyBorder="1"/>
    <xf numFmtId="0" fontId="0" fillId="0" borderId="36" xfId="0" applyBorder="1"/>
    <xf numFmtId="0" fontId="0" fillId="0" borderId="37" xfId="0" applyBorder="1"/>
    <xf numFmtId="0" fontId="0" fillId="0" borderId="40" xfId="0" applyBorder="1"/>
    <xf numFmtId="0" fontId="0" fillId="0" borderId="13" xfId="0" applyBorder="1" applyAlignment="1">
      <alignment horizontal="center" vertical="center"/>
    </xf>
    <xf numFmtId="0" fontId="3" fillId="0" borderId="17" xfId="0" applyFont="1" applyBorder="1"/>
    <xf numFmtId="0" fontId="0" fillId="0" borderId="13" xfId="0" applyBorder="1" applyAlignment="1">
      <alignment horizontal="center"/>
    </xf>
    <xf numFmtId="0" fontId="0" fillId="0" borderId="42" xfId="0" applyBorder="1"/>
    <xf numFmtId="0" fontId="0" fillId="0" borderId="35" xfId="0" applyBorder="1"/>
    <xf numFmtId="0" fontId="1" fillId="0" borderId="14" xfId="0" applyFont="1" applyBorder="1"/>
    <xf numFmtId="0" fontId="0" fillId="0" borderId="31" xfId="0" applyBorder="1"/>
    <xf numFmtId="0" fontId="1" fillId="0" borderId="3" xfId="0" applyFont="1" applyBorder="1"/>
    <xf numFmtId="0" fontId="0" fillId="7" borderId="1" xfId="0" applyFill="1" applyBorder="1"/>
    <xf numFmtId="0" fontId="0" fillId="7" borderId="17" xfId="0" applyFill="1" applyBorder="1"/>
    <xf numFmtId="0" fontId="0" fillId="7" borderId="12" xfId="0" applyFill="1" applyBorder="1"/>
    <xf numFmtId="0" fontId="0" fillId="0" borderId="32" xfId="0" applyBorder="1"/>
    <xf numFmtId="0" fontId="0" fillId="7" borderId="32" xfId="0" applyFill="1" applyBorder="1"/>
    <xf numFmtId="0" fontId="0" fillId="7" borderId="11" xfId="0" applyFill="1" applyBorder="1"/>
    <xf numFmtId="0" fontId="0" fillId="7" borderId="26" xfId="0" applyFill="1" applyBorder="1"/>
    <xf numFmtId="0" fontId="0" fillId="7" borderId="13" xfId="0" applyFill="1" applyBorder="1"/>
    <xf numFmtId="0" fontId="0" fillId="7" borderId="14" xfId="0" applyFill="1" applyBorder="1"/>
    <xf numFmtId="0" fontId="3" fillId="0" borderId="4" xfId="0" applyFont="1" applyBorder="1"/>
    <xf numFmtId="0" fontId="3" fillId="7" borderId="43" xfId="0" applyFont="1" applyFill="1" applyBorder="1" applyAlignment="1">
      <alignment horizontal="right"/>
    </xf>
    <xf numFmtId="0" fontId="3" fillId="7" borderId="14" xfId="0" applyFont="1" applyFill="1" applyBorder="1"/>
    <xf numFmtId="0" fontId="0" fillId="7" borderId="42" xfId="0" applyFill="1" applyBorder="1" applyAlignment="1">
      <alignment horizontal="right"/>
    </xf>
    <xf numFmtId="0" fontId="0" fillId="0" borderId="28" xfId="0" applyBorder="1"/>
    <xf numFmtId="0" fontId="0" fillId="4" borderId="5" xfId="0" applyFill="1" applyBorder="1" applyAlignment="1">
      <alignment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8" xfId="0" applyFill="1" applyBorder="1" applyAlignment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4" borderId="5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0" borderId="34" xfId="0" applyBorder="1"/>
    <xf numFmtId="0" fontId="0" fillId="4" borderId="0" xfId="0" applyFill="1" applyAlignment="1">
      <alignment vertical="center"/>
    </xf>
    <xf numFmtId="0" fontId="0" fillId="4" borderId="3" xfId="0" applyFill="1" applyBorder="1" applyAlignment="1">
      <alignment horizontal="center" vertical="center"/>
    </xf>
    <xf numFmtId="0" fontId="0" fillId="4" borderId="2" xfId="0" applyFill="1" applyBorder="1" applyAlignment="1">
      <alignment vertical="center"/>
    </xf>
    <xf numFmtId="0" fontId="0" fillId="4" borderId="23" xfId="0" applyFill="1" applyBorder="1" applyAlignment="1">
      <alignment vertical="center"/>
    </xf>
    <xf numFmtId="0" fontId="0" fillId="0" borderId="49" xfId="0" applyBorder="1"/>
    <xf numFmtId="0" fontId="0" fillId="0" borderId="43" xfId="0" applyBorder="1"/>
    <xf numFmtId="0" fontId="0" fillId="7" borderId="37" xfId="0" applyFill="1" applyBorder="1"/>
    <xf numFmtId="0" fontId="0" fillId="0" borderId="22" xfId="0" applyBorder="1"/>
    <xf numFmtId="0" fontId="0" fillId="11" borderId="41" xfId="0" applyFill="1" applyBorder="1" applyAlignment="1">
      <alignment horizontal="center" vertical="center" wrapText="1"/>
    </xf>
    <xf numFmtId="0" fontId="0" fillId="4" borderId="44" xfId="0" applyFill="1" applyBorder="1" applyAlignment="1">
      <alignment horizontal="center" vertical="center"/>
    </xf>
    <xf numFmtId="0" fontId="0" fillId="7" borderId="42" xfId="0" applyFill="1" applyBorder="1"/>
    <xf numFmtId="0" fontId="0" fillId="7" borderId="43" xfId="0" applyFill="1" applyBorder="1"/>
    <xf numFmtId="0" fontId="0" fillId="4" borderId="2" xfId="0" applyFill="1" applyBorder="1" applyAlignment="1">
      <alignment horizontal="center" vertical="center"/>
    </xf>
    <xf numFmtId="0" fontId="0" fillId="7" borderId="43" xfId="0" applyFill="1" applyBorder="1" applyAlignment="1">
      <alignment horizontal="right"/>
    </xf>
    <xf numFmtId="0" fontId="0" fillId="7" borderId="49" xfId="0" applyFill="1" applyBorder="1" applyAlignment="1">
      <alignment horizontal="right"/>
    </xf>
    <xf numFmtId="0" fontId="0" fillId="4" borderId="36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11" borderId="46" xfId="0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0" fillId="4" borderId="40" xfId="0" applyFill="1" applyBorder="1" applyAlignment="1">
      <alignment horizontal="center" vertical="center"/>
    </xf>
    <xf numFmtId="0" fontId="0" fillId="8" borderId="54" xfId="0" applyFill="1" applyBorder="1" applyAlignment="1">
      <alignment horizontal="center"/>
    </xf>
    <xf numFmtId="0" fontId="0" fillId="8" borderId="55" xfId="0" applyFill="1" applyBorder="1" applyAlignment="1">
      <alignment horizontal="center"/>
    </xf>
    <xf numFmtId="0" fontId="0" fillId="8" borderId="56" xfId="0" applyFill="1" applyBorder="1" applyAlignment="1">
      <alignment horizontal="center"/>
    </xf>
    <xf numFmtId="0" fontId="0" fillId="4" borderId="38" xfId="0" applyFill="1" applyBorder="1" applyAlignment="1">
      <alignment vertical="center"/>
    </xf>
    <xf numFmtId="0" fontId="0" fillId="4" borderId="6" xfId="0" applyFill="1" applyBorder="1" applyAlignment="1">
      <alignment vertical="center"/>
    </xf>
    <xf numFmtId="0" fontId="0" fillId="11" borderId="5" xfId="0" applyFill="1" applyBorder="1" applyAlignment="1">
      <alignment horizontal="center" vertical="center" wrapText="1"/>
    </xf>
    <xf numFmtId="0" fontId="0" fillId="0" borderId="33" xfId="0" applyBorder="1" applyAlignment="1">
      <alignment horizontal="right"/>
    </xf>
    <xf numFmtId="0" fontId="0" fillId="4" borderId="44" xfId="0" applyFill="1" applyBorder="1" applyAlignment="1">
      <alignment vertical="center"/>
    </xf>
    <xf numFmtId="0" fontId="0" fillId="11" borderId="21" xfId="0" applyFill="1" applyBorder="1" applyAlignment="1">
      <alignment horizontal="center" vertical="center" wrapText="1"/>
    </xf>
    <xf numFmtId="0" fontId="0" fillId="7" borderId="49" xfId="0" applyFill="1" applyBorder="1"/>
    <xf numFmtId="0" fontId="0" fillId="7" borderId="3" xfId="0" applyFill="1" applyBorder="1"/>
    <xf numFmtId="0" fontId="0" fillId="0" borderId="5" xfId="0" applyBorder="1"/>
    <xf numFmtId="0" fontId="1" fillId="0" borderId="33" xfId="0" applyFont="1" applyBorder="1"/>
    <xf numFmtId="0" fontId="0" fillId="11" borderId="48" xfId="0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0" fillId="4" borderId="23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39" xfId="0" applyFill="1" applyBorder="1" applyAlignment="1">
      <alignment horizontal="center" vertical="center"/>
    </xf>
    <xf numFmtId="0" fontId="3" fillId="0" borderId="2" xfId="0" applyFont="1" applyBorder="1"/>
    <xf numFmtId="0" fontId="3" fillId="0" borderId="33" xfId="0" applyFont="1" applyBorder="1"/>
    <xf numFmtId="0" fontId="4" fillId="0" borderId="2" xfId="0" applyFont="1" applyBorder="1"/>
    <xf numFmtId="0" fontId="0" fillId="0" borderId="34" xfId="0" applyBorder="1" applyAlignment="1">
      <alignment horizontal="center"/>
    </xf>
    <xf numFmtId="0" fontId="4" fillId="0" borderId="0" xfId="0" applyFont="1"/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9" borderId="42" xfId="0" applyFill="1" applyBorder="1"/>
    <xf numFmtId="0" fontId="0" fillId="9" borderId="53" xfId="0" applyFill="1" applyBorder="1"/>
    <xf numFmtId="0" fontId="0" fillId="9" borderId="49" xfId="0" applyFill="1" applyBorder="1" applyAlignment="1">
      <alignment horizontal="right"/>
    </xf>
    <xf numFmtId="0" fontId="0" fillId="9" borderId="43" xfId="0" applyFill="1" applyBorder="1" applyAlignment="1">
      <alignment horizontal="right"/>
    </xf>
    <xf numFmtId="0" fontId="0" fillId="9" borderId="23" xfId="0" applyFill="1" applyBorder="1"/>
    <xf numFmtId="0" fontId="0" fillId="9" borderId="28" xfId="0" applyFill="1" applyBorder="1"/>
    <xf numFmtId="0" fontId="0" fillId="9" borderId="32" xfId="0" applyFill="1" applyBorder="1"/>
    <xf numFmtId="0" fontId="0" fillId="9" borderId="49" xfId="0" applyFill="1" applyBorder="1"/>
    <xf numFmtId="0" fontId="0" fillId="9" borderId="43" xfId="0" applyFill="1" applyBorder="1"/>
    <xf numFmtId="0" fontId="0" fillId="12" borderId="46" xfId="0" applyFill="1" applyBorder="1" applyAlignment="1">
      <alignment vertical="center"/>
    </xf>
    <xf numFmtId="0" fontId="0" fillId="13" borderId="42" xfId="0" applyFill="1" applyBorder="1"/>
    <xf numFmtId="0" fontId="0" fillId="13" borderId="49" xfId="0" applyFill="1" applyBorder="1"/>
    <xf numFmtId="0" fontId="0" fillId="13" borderId="43" xfId="0" applyFill="1" applyBorder="1"/>
    <xf numFmtId="0" fontId="5" fillId="12" borderId="46" xfId="0" applyFont="1" applyFill="1" applyBorder="1" applyAlignment="1">
      <alignment vertical="center"/>
    </xf>
    <xf numFmtId="0" fontId="0" fillId="12" borderId="41" xfId="0" applyFill="1" applyBorder="1" applyAlignment="1">
      <alignment horizontal="center" vertical="center"/>
    </xf>
    <xf numFmtId="0" fontId="2" fillId="13" borderId="42" xfId="0" applyFont="1" applyFill="1" applyBorder="1"/>
    <xf numFmtId="0" fontId="1" fillId="13" borderId="42" xfId="0" applyFont="1" applyFill="1" applyBorder="1"/>
    <xf numFmtId="0" fontId="1" fillId="13" borderId="49" xfId="0" applyFont="1" applyFill="1" applyBorder="1"/>
    <xf numFmtId="0" fontId="2" fillId="9" borderId="42" xfId="0" applyFont="1" applyFill="1" applyBorder="1"/>
    <xf numFmtId="0" fontId="1" fillId="9" borderId="42" xfId="0" applyFont="1" applyFill="1" applyBorder="1"/>
    <xf numFmtId="0" fontId="0" fillId="12" borderId="10" xfId="0" applyFill="1" applyBorder="1" applyAlignment="1">
      <alignment vertical="center"/>
    </xf>
    <xf numFmtId="0" fontId="0" fillId="13" borderId="12" xfId="0" applyFill="1" applyBorder="1"/>
    <xf numFmtId="0" fontId="0" fillId="13" borderId="27" xfId="0" applyFill="1" applyBorder="1"/>
    <xf numFmtId="0" fontId="0" fillId="13" borderId="17" xfId="0" applyFill="1" applyBorder="1"/>
    <xf numFmtId="0" fontId="1" fillId="13" borderId="43" xfId="0" applyFont="1" applyFill="1" applyBorder="1"/>
    <xf numFmtId="0" fontId="0" fillId="12" borderId="41" xfId="0" applyFill="1" applyBorder="1" applyAlignment="1">
      <alignment vertical="center"/>
    </xf>
    <xf numFmtId="0" fontId="1" fillId="9" borderId="43" xfId="0" applyFont="1" applyFill="1" applyBorder="1"/>
    <xf numFmtId="0" fontId="0" fillId="9" borderId="50" xfId="0" applyFill="1" applyBorder="1"/>
    <xf numFmtId="0" fontId="0" fillId="9" borderId="0" xfId="0" applyFill="1"/>
    <xf numFmtId="0" fontId="0" fillId="9" borderId="52" xfId="0" applyFill="1" applyBorder="1"/>
    <xf numFmtId="0" fontId="0" fillId="13" borderId="53" xfId="0" applyFill="1" applyBorder="1"/>
    <xf numFmtId="0" fontId="0" fillId="13" borderId="1" xfId="0" applyFill="1" applyBorder="1"/>
    <xf numFmtId="0" fontId="0" fillId="13" borderId="42" xfId="0" applyFill="1" applyBorder="1" applyAlignment="1">
      <alignment horizontal="center"/>
    </xf>
    <xf numFmtId="0" fontId="3" fillId="13" borderId="43" xfId="0" applyFont="1" applyFill="1" applyBorder="1"/>
    <xf numFmtId="0" fontId="0" fillId="9" borderId="1" xfId="0" applyFill="1" applyBorder="1"/>
    <xf numFmtId="0" fontId="3" fillId="9" borderId="32" xfId="0" applyFont="1" applyFill="1" applyBorder="1"/>
    <xf numFmtId="0" fontId="0" fillId="9" borderId="50" xfId="0" applyFill="1" applyBorder="1" applyAlignment="1">
      <alignment horizontal="center"/>
    </xf>
    <xf numFmtId="0" fontId="3" fillId="9" borderId="52" xfId="0" applyFont="1" applyFill="1" applyBorder="1"/>
    <xf numFmtId="0" fontId="0" fillId="12" borderId="19" xfId="0" applyFill="1" applyBorder="1" applyAlignment="1">
      <alignment vertical="center"/>
    </xf>
    <xf numFmtId="0" fontId="0" fillId="12" borderId="47" xfId="0" applyFill="1" applyBorder="1" applyAlignment="1">
      <alignment vertical="center"/>
    </xf>
    <xf numFmtId="0" fontId="0" fillId="13" borderId="46" xfId="0" applyFill="1" applyBorder="1"/>
    <xf numFmtId="0" fontId="1" fillId="9" borderId="46" xfId="0" applyFont="1" applyFill="1" applyBorder="1"/>
    <xf numFmtId="0" fontId="0" fillId="9" borderId="51" xfId="0" applyFill="1" applyBorder="1"/>
    <xf numFmtId="0" fontId="0" fillId="13" borderId="42" xfId="0" applyFill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0" fillId="7" borderId="42" xfId="0" applyFill="1" applyBorder="1" applyAlignment="1">
      <alignment horizontal="center" vertical="center"/>
    </xf>
    <xf numFmtId="0" fontId="0" fillId="13" borderId="43" xfId="0" applyFill="1" applyBorder="1" applyAlignment="1">
      <alignment horizontal="center" vertical="center"/>
    </xf>
    <xf numFmtId="0" fontId="0" fillId="13" borderId="49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13" borderId="57" xfId="0" applyFill="1" applyBorder="1"/>
    <xf numFmtId="0" fontId="0" fillId="13" borderId="58" xfId="0" applyFill="1" applyBorder="1"/>
    <xf numFmtId="0" fontId="0" fillId="9" borderId="42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8" xfId="0" applyFill="1" applyBorder="1" applyAlignment="1">
      <alignment horizontal="center"/>
    </xf>
    <xf numFmtId="0" fontId="0" fillId="4" borderId="38" xfId="0" applyFill="1" applyBorder="1"/>
    <xf numFmtId="0" fontId="1" fillId="0" borderId="26" xfId="0" applyFont="1" applyBorder="1"/>
    <xf numFmtId="0" fontId="0" fillId="4" borderId="4" xfId="0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47" fontId="0" fillId="0" borderId="1" xfId="0" applyNumberFormat="1" applyBorder="1"/>
    <xf numFmtId="0" fontId="0" fillId="7" borderId="50" xfId="0" applyFill="1" applyBorder="1"/>
    <xf numFmtId="0" fontId="1" fillId="10" borderId="5" xfId="0" applyFont="1" applyFill="1" applyBorder="1"/>
    <xf numFmtId="0" fontId="1" fillId="10" borderId="0" xfId="0" applyFont="1" applyFill="1"/>
    <xf numFmtId="0" fontId="0" fillId="0" borderId="0" xfId="0" applyAlignment="1">
      <alignment horizontal="right"/>
    </xf>
    <xf numFmtId="0" fontId="2" fillId="0" borderId="5" xfId="0" applyFont="1" applyBorder="1"/>
    <xf numFmtId="0" fontId="1" fillId="10" borderId="2" xfId="0" applyFont="1" applyFill="1" applyBorder="1"/>
    <xf numFmtId="0" fontId="0" fillId="12" borderId="41" xfId="0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38" xfId="0" applyFill="1" applyBorder="1"/>
    <xf numFmtId="0" fontId="0" fillId="2" borderId="6" xfId="0" applyFill="1" applyBorder="1"/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0" fillId="0" borderId="2" xfId="0" applyNumberFormat="1" applyBorder="1"/>
    <xf numFmtId="0" fontId="0" fillId="12" borderId="59" xfId="0" applyFill="1" applyBorder="1" applyAlignment="1">
      <alignment horizontal="center" vertical="center" wrapText="1"/>
    </xf>
    <xf numFmtId="0" fontId="0" fillId="11" borderId="59" xfId="0" applyFill="1" applyBorder="1" applyAlignment="1">
      <alignment horizontal="center" vertical="center" wrapText="1"/>
    </xf>
    <xf numFmtId="0" fontId="0" fillId="12" borderId="59" xfId="0" applyFill="1" applyBorder="1" applyAlignment="1">
      <alignment horizontal="center" vertical="center"/>
    </xf>
    <xf numFmtId="0" fontId="1" fillId="9" borderId="49" xfId="0" applyFont="1" applyFill="1" applyBorder="1"/>
    <xf numFmtId="0" fontId="0" fillId="4" borderId="37" xfId="0" applyFill="1" applyBorder="1" applyAlignment="1">
      <alignment horizontal="center" vertical="center"/>
    </xf>
    <xf numFmtId="0" fontId="8" fillId="13" borderId="42" xfId="0" applyFont="1" applyFill="1" applyBorder="1"/>
    <xf numFmtId="0" fontId="8" fillId="13" borderId="43" xfId="0" applyFont="1" applyFill="1" applyBorder="1"/>
    <xf numFmtId="0" fontId="10" fillId="9" borderId="43" xfId="0" applyFont="1" applyFill="1" applyBorder="1"/>
    <xf numFmtId="0" fontId="11" fillId="9" borderId="42" xfId="0" applyFont="1" applyFill="1" applyBorder="1"/>
    <xf numFmtId="0" fontId="10" fillId="9" borderId="42" xfId="0" applyFont="1" applyFill="1" applyBorder="1"/>
    <xf numFmtId="0" fontId="9" fillId="9" borderId="42" xfId="0" applyFont="1" applyFill="1" applyBorder="1"/>
    <xf numFmtId="0" fontId="12" fillId="0" borderId="11" xfId="0" applyFont="1" applyBorder="1"/>
    <xf numFmtId="0" fontId="12" fillId="0" borderId="1" xfId="0" applyFont="1" applyBorder="1"/>
    <xf numFmtId="0" fontId="12" fillId="0" borderId="2" xfId="0" applyFont="1" applyBorder="1"/>
    <xf numFmtId="0" fontId="13" fillId="0" borderId="1" xfId="0" applyFont="1" applyBorder="1"/>
    <xf numFmtId="0" fontId="13" fillId="0" borderId="2" xfId="0" applyFont="1" applyBorder="1"/>
    <xf numFmtId="0" fontId="14" fillId="0" borderId="1" xfId="0" applyFont="1" applyBorder="1"/>
    <xf numFmtId="0" fontId="14" fillId="0" borderId="60" xfId="0" applyFont="1" applyBorder="1"/>
    <xf numFmtId="0" fontId="14" fillId="0" borderId="61" xfId="0" applyFont="1" applyBorder="1"/>
    <xf numFmtId="0" fontId="0" fillId="9" borderId="62" xfId="0" applyFill="1" applyBorder="1"/>
    <xf numFmtId="0" fontId="0" fillId="13" borderId="62" xfId="0" applyFill="1" applyBorder="1"/>
    <xf numFmtId="0" fontId="5" fillId="13" borderId="63" xfId="0" applyFont="1" applyFill="1" applyBorder="1"/>
    <xf numFmtId="0" fontId="5" fillId="9" borderId="63" xfId="0" applyFont="1" applyFill="1" applyBorder="1"/>
    <xf numFmtId="0" fontId="1" fillId="0" borderId="64" xfId="0" applyFont="1" applyBorder="1"/>
    <xf numFmtId="0" fontId="0" fillId="9" borderId="63" xfId="0" applyFill="1" applyBorder="1"/>
    <xf numFmtId="0" fontId="0" fillId="13" borderId="63" xfId="0" applyFill="1" applyBorder="1"/>
    <xf numFmtId="0" fontId="0" fillId="0" borderId="63" xfId="0" applyBorder="1"/>
    <xf numFmtId="0" fontId="0" fillId="4" borderId="31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12" fillId="0" borderId="65" xfId="0" applyFont="1" applyBorder="1"/>
    <xf numFmtId="0" fontId="12" fillId="0" borderId="66" xfId="0" applyFont="1" applyBorder="1"/>
    <xf numFmtId="0" fontId="12" fillId="0" borderId="67" xfId="0" applyFont="1" applyBorder="1"/>
    <xf numFmtId="0" fontId="0" fillId="0" borderId="69" xfId="0" applyBorder="1"/>
    <xf numFmtId="0" fontId="0" fillId="0" borderId="66" xfId="0" applyBorder="1"/>
    <xf numFmtId="0" fontId="0" fillId="0" borderId="67" xfId="0" applyBorder="1"/>
    <xf numFmtId="0" fontId="0" fillId="13" borderId="68" xfId="0" applyFill="1" applyBorder="1"/>
    <xf numFmtId="0" fontId="0" fillId="9" borderId="68" xfId="0" applyFill="1" applyBorder="1"/>
    <xf numFmtId="0" fontId="0" fillId="0" borderId="68" xfId="0" applyBorder="1"/>
    <xf numFmtId="0" fontId="0" fillId="10" borderId="0" xfId="0" applyFill="1"/>
    <xf numFmtId="0" fontId="0" fillId="4" borderId="70" xfId="0" applyFill="1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71" xfId="0" applyBorder="1"/>
    <xf numFmtId="0" fontId="0" fillId="0" borderId="72" xfId="0" applyBorder="1"/>
    <xf numFmtId="0" fontId="0" fillId="0" borderId="73" xfId="0" applyBorder="1"/>
    <xf numFmtId="0" fontId="0" fillId="13" borderId="74" xfId="0" applyFill="1" applyBorder="1"/>
    <xf numFmtId="0" fontId="0" fillId="9" borderId="74" xfId="0" applyFill="1" applyBorder="1"/>
    <xf numFmtId="0" fontId="0" fillId="0" borderId="38" xfId="0" applyBorder="1"/>
    <xf numFmtId="0" fontId="0" fillId="9" borderId="46" xfId="0" applyFill="1" applyBorder="1"/>
    <xf numFmtId="0" fontId="0" fillId="0" borderId="65" xfId="0" applyBorder="1"/>
    <xf numFmtId="0" fontId="1" fillId="0" borderId="72" xfId="0" applyFont="1" applyBorder="1"/>
    <xf numFmtId="0" fontId="1" fillId="0" borderId="73" xfId="0" applyFont="1" applyBorder="1"/>
    <xf numFmtId="0" fontId="15" fillId="9" borderId="42" xfId="0" applyFont="1" applyFill="1" applyBorder="1"/>
    <xf numFmtId="0" fontId="0" fillId="9" borderId="42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0" fontId="1" fillId="9" borderId="42" xfId="0" applyFont="1" applyFill="1" applyBorder="1" applyAlignment="1">
      <alignment horizontal="center" vertical="center"/>
    </xf>
    <xf numFmtId="0" fontId="1" fillId="9" borderId="43" xfId="0" applyFont="1" applyFill="1" applyBorder="1" applyAlignment="1">
      <alignment horizontal="center" vertical="center"/>
    </xf>
    <xf numFmtId="0" fontId="2" fillId="9" borderId="42" xfId="0" applyFont="1" applyFill="1" applyBorder="1" applyAlignment="1">
      <alignment horizontal="center" vertical="center"/>
    </xf>
    <xf numFmtId="0" fontId="1" fillId="13" borderId="42" xfId="0" applyFont="1" applyFill="1" applyBorder="1" applyAlignment="1">
      <alignment horizontal="center" vertical="center"/>
    </xf>
    <xf numFmtId="0" fontId="1" fillId="13" borderId="43" xfId="0" applyFont="1" applyFill="1" applyBorder="1" applyAlignment="1">
      <alignment horizontal="center" vertical="center"/>
    </xf>
    <xf numFmtId="0" fontId="2" fillId="13" borderId="42" xfId="0" applyFont="1" applyFill="1" applyBorder="1" applyAlignment="1">
      <alignment horizontal="center" vertical="center"/>
    </xf>
    <xf numFmtId="0" fontId="1" fillId="13" borderId="46" xfId="0" applyFont="1" applyFill="1" applyBorder="1"/>
    <xf numFmtId="0" fontId="0" fillId="13" borderId="57" xfId="0" applyFill="1" applyBorder="1" applyAlignment="1">
      <alignment horizontal="center"/>
    </xf>
    <xf numFmtId="0" fontId="0" fillId="13" borderId="75" xfId="0" applyFill="1" applyBorder="1"/>
    <xf numFmtId="0" fontId="0" fillId="13" borderId="29" xfId="0" applyFill="1" applyBorder="1"/>
    <xf numFmtId="0" fontId="0" fillId="0" borderId="70" xfId="0" applyBorder="1"/>
    <xf numFmtId="0" fontId="1" fillId="0" borderId="70" xfId="0" applyFont="1" applyBorder="1"/>
    <xf numFmtId="0" fontId="0" fillId="0" borderId="16" xfId="0" applyBorder="1"/>
    <xf numFmtId="0" fontId="0" fillId="0" borderId="30" xfId="0" applyBorder="1"/>
    <xf numFmtId="0" fontId="0" fillId="7" borderId="23" xfId="0" applyFill="1" applyBorder="1"/>
    <xf numFmtId="0" fontId="0" fillId="13" borderId="76" xfId="0" applyFill="1" applyBorder="1"/>
    <xf numFmtId="0" fontId="0" fillId="7" borderId="1" xfId="0" applyFill="1" applyBorder="1" applyAlignment="1">
      <alignment horizontal="center" vertical="center"/>
    </xf>
    <xf numFmtId="0" fontId="1" fillId="9" borderId="49" xfId="0" applyFont="1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7" borderId="57" xfId="0" applyFill="1" applyBorder="1"/>
    <xf numFmtId="0" fontId="5" fillId="9" borderId="62" xfId="0" applyFont="1" applyFill="1" applyBorder="1"/>
    <xf numFmtId="0" fontId="5" fillId="9" borderId="42" xfId="0" applyFont="1" applyFill="1" applyBorder="1"/>
    <xf numFmtId="0" fontId="16" fillId="9" borderId="42" xfId="0" applyFont="1" applyFill="1" applyBorder="1"/>
    <xf numFmtId="0" fontId="0" fillId="13" borderId="42" xfId="0" applyFill="1" applyBorder="1" applyAlignment="1">
      <alignment horizontal="right"/>
    </xf>
    <xf numFmtId="0" fontId="0" fillId="9" borderId="50" xfId="0" applyFill="1" applyBorder="1" applyAlignment="1">
      <alignment horizontal="right"/>
    </xf>
    <xf numFmtId="0" fontId="0" fillId="13" borderId="42" xfId="0" applyFill="1" applyBorder="1" applyAlignment="1">
      <alignment horizontal="right" vertical="center"/>
    </xf>
    <xf numFmtId="0" fontId="0" fillId="9" borderId="50" xfId="0" applyFill="1" applyBorder="1" applyAlignment="1">
      <alignment horizontal="right" vertical="center"/>
    </xf>
    <xf numFmtId="0" fontId="0" fillId="13" borderId="43" xfId="0" applyFill="1" applyBorder="1" applyAlignment="1">
      <alignment horizontal="right"/>
    </xf>
    <xf numFmtId="0" fontId="0" fillId="9" borderId="52" xfId="0" applyFill="1" applyBorder="1" applyAlignment="1">
      <alignment horizontal="right"/>
    </xf>
    <xf numFmtId="3" fontId="0" fillId="0" borderId="2" xfId="0" applyNumberFormat="1" applyBorder="1"/>
    <xf numFmtId="0" fontId="0" fillId="7" borderId="2" xfId="0" applyFill="1" applyBorder="1"/>
    <xf numFmtId="0" fontId="0" fillId="13" borderId="43" xfId="0" applyFill="1" applyBorder="1" applyAlignment="1">
      <alignment horizontal="center"/>
    </xf>
    <xf numFmtId="0" fontId="3" fillId="9" borderId="43" xfId="0" applyFont="1" applyFill="1" applyBorder="1"/>
    <xf numFmtId="0" fontId="0" fillId="9" borderId="43" xfId="0" applyFill="1" applyBorder="1" applyAlignment="1">
      <alignment horizontal="center"/>
    </xf>
    <xf numFmtId="0" fontId="0" fillId="9" borderId="42" xfId="0" applyFill="1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69" xfId="0" applyBorder="1" applyAlignment="1">
      <alignment horizontal="right"/>
    </xf>
    <xf numFmtId="0" fontId="8" fillId="0" borderId="11" xfId="0" applyFont="1" applyBorder="1"/>
    <xf numFmtId="0" fontId="8" fillId="0" borderId="1" xfId="0" applyFont="1" applyBorder="1"/>
    <xf numFmtId="0" fontId="8" fillId="0" borderId="2" xfId="0" applyFont="1" applyBorder="1"/>
    <xf numFmtId="0" fontId="0" fillId="9" borderId="19" xfId="0" applyFill="1" applyBorder="1" applyAlignment="1">
      <alignment horizontal="center"/>
    </xf>
    <xf numFmtId="0" fontId="0" fillId="9" borderId="20" xfId="0" applyFill="1" applyBorder="1" applyAlignment="1">
      <alignment horizontal="center"/>
    </xf>
    <xf numFmtId="0" fontId="0" fillId="9" borderId="21" xfId="0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8" borderId="54" xfId="0" applyFill="1" applyBorder="1" applyAlignment="1">
      <alignment horizontal="center"/>
    </xf>
    <xf numFmtId="0" fontId="0" fillId="8" borderId="55" xfId="0" applyFill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0" fillId="3" borderId="54" xfId="0" applyFill="1" applyBorder="1" applyAlignment="1">
      <alignment horizontal="center"/>
    </xf>
    <xf numFmtId="0" fontId="0" fillId="3" borderId="55" xfId="0" applyFill="1" applyBorder="1" applyAlignment="1">
      <alignment horizontal="center"/>
    </xf>
    <xf numFmtId="0" fontId="0" fillId="0" borderId="56" xfId="0" applyBorder="1"/>
    <xf numFmtId="0" fontId="0" fillId="8" borderId="24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5" borderId="54" xfId="0" applyFill="1" applyBorder="1" applyAlignment="1">
      <alignment horizontal="center"/>
    </xf>
    <xf numFmtId="0" fontId="0" fillId="5" borderId="55" xfId="0" applyFill="1" applyBorder="1" applyAlignment="1">
      <alignment horizontal="center"/>
    </xf>
    <xf numFmtId="0" fontId="0" fillId="2" borderId="54" xfId="0" applyFill="1" applyBorder="1" applyAlignment="1">
      <alignment horizontal="center"/>
    </xf>
    <xf numFmtId="0" fontId="0" fillId="2" borderId="55" xfId="0" applyFill="1" applyBorder="1" applyAlignment="1">
      <alignment horizontal="center"/>
    </xf>
    <xf numFmtId="0" fontId="0" fillId="8" borderId="55" xfId="0" applyFill="1" applyBorder="1"/>
    <xf numFmtId="0" fontId="0" fillId="8" borderId="56" xfId="0" applyFill="1" applyBorder="1"/>
    <xf numFmtId="0" fontId="0" fillId="0" borderId="55" xfId="0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CFF"/>
      <color rgb="FFFF00FF"/>
      <color rgb="FFFFFFCC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9E1F5-34C6-B547-94A9-8255D16ADEB0}">
  <dimension ref="A3:AN92"/>
  <sheetViews>
    <sheetView tabSelected="1" zoomScale="70" zoomScaleNormal="70" workbookViewId="0">
      <pane xSplit="1" topLeftCell="U1" activePane="topRight" state="frozen"/>
      <selection pane="topRight" activeCell="W16" sqref="W16"/>
    </sheetView>
  </sheetViews>
  <sheetFormatPr defaultColWidth="11.25" defaultRowHeight="15.75"/>
  <cols>
    <col min="1" max="1" width="14" customWidth="1"/>
    <col min="2" max="2" width="15.25" customWidth="1"/>
    <col min="3" max="3" width="30.75" customWidth="1"/>
    <col min="4" max="4" width="26.25" customWidth="1"/>
    <col min="5" max="7" width="10.25" customWidth="1"/>
    <col min="8" max="8" width="9.75" customWidth="1"/>
    <col min="9" max="9" width="10.875" customWidth="1"/>
    <col min="10" max="10" width="7.125" customWidth="1"/>
    <col min="13" max="13" width="10.25" customWidth="1"/>
    <col min="14" max="14" width="7.625" customWidth="1"/>
    <col min="15" max="15" width="10.875" customWidth="1"/>
    <col min="16" max="16" width="7" customWidth="1"/>
  </cols>
  <sheetData>
    <row r="3" spans="1:40" ht="16.5" thickBot="1">
      <c r="A3" s="300" t="s">
        <v>0</v>
      </c>
      <c r="B3" s="300"/>
      <c r="C3" s="300"/>
      <c r="D3" s="300"/>
    </row>
    <row r="4" spans="1:40" ht="16.5" thickBot="1">
      <c r="G4" s="301" t="s">
        <v>1</v>
      </c>
      <c r="H4" s="302"/>
      <c r="I4" s="302"/>
      <c r="J4" s="302"/>
      <c r="K4" s="302"/>
      <c r="L4" s="303"/>
      <c r="M4" s="303"/>
      <c r="N4" s="303"/>
      <c r="O4" s="303"/>
      <c r="P4" s="303"/>
      <c r="Q4" s="303"/>
      <c r="R4" s="304"/>
      <c r="S4" s="305" t="s">
        <v>2</v>
      </c>
      <c r="T4" s="306"/>
      <c r="U4" s="306"/>
      <c r="V4" s="306"/>
      <c r="W4" s="306"/>
      <c r="X4" s="307"/>
      <c r="Y4" s="297" t="s">
        <v>355</v>
      </c>
      <c r="Z4" s="298"/>
      <c r="AA4" s="298"/>
      <c r="AB4" s="298"/>
      <c r="AC4" s="298"/>
      <c r="AD4" s="299"/>
      <c r="AE4" s="297" t="s">
        <v>359</v>
      </c>
      <c r="AF4" s="298"/>
      <c r="AG4" s="298"/>
      <c r="AH4" s="298"/>
      <c r="AI4" s="299"/>
      <c r="AJ4" s="297" t="s">
        <v>360</v>
      </c>
      <c r="AK4" s="298"/>
      <c r="AL4" s="298"/>
      <c r="AM4" s="298"/>
      <c r="AN4" s="299"/>
    </row>
    <row r="5" spans="1:40" s="68" customFormat="1" ht="63">
      <c r="A5" s="114" t="s">
        <v>3</v>
      </c>
      <c r="B5" s="114"/>
      <c r="C5" s="114"/>
      <c r="D5" s="114"/>
      <c r="E5" s="193" t="s">
        <v>4</v>
      </c>
      <c r="F5" s="82" t="s">
        <v>5</v>
      </c>
      <c r="G5" s="96" t="s">
        <v>6</v>
      </c>
      <c r="H5" s="90" t="s">
        <v>7</v>
      </c>
      <c r="I5" s="100" t="s">
        <v>8</v>
      </c>
      <c r="J5" s="62" t="s">
        <v>9</v>
      </c>
      <c r="K5" s="152" t="s">
        <v>10</v>
      </c>
      <c r="L5" s="82" t="s">
        <v>11</v>
      </c>
      <c r="M5" s="96" t="s">
        <v>6</v>
      </c>
      <c r="N5" s="90" t="s">
        <v>7</v>
      </c>
      <c r="O5" s="100" t="s">
        <v>8</v>
      </c>
      <c r="P5" s="62" t="s">
        <v>9</v>
      </c>
      <c r="Q5" s="152" t="s">
        <v>10</v>
      </c>
      <c r="R5" s="82" t="s">
        <v>11</v>
      </c>
      <c r="S5" s="75" t="s">
        <v>6</v>
      </c>
      <c r="T5" s="66" t="s">
        <v>7</v>
      </c>
      <c r="U5" s="67" t="s">
        <v>8</v>
      </c>
      <c r="V5" s="76" t="s">
        <v>9</v>
      </c>
      <c r="W5" s="152" t="s">
        <v>10</v>
      </c>
      <c r="X5" s="82" t="s">
        <v>11</v>
      </c>
      <c r="Y5" s="75" t="s">
        <v>6</v>
      </c>
      <c r="Z5" s="66" t="s">
        <v>7</v>
      </c>
      <c r="AA5" s="67" t="s">
        <v>8</v>
      </c>
      <c r="AB5" s="62" t="s">
        <v>9</v>
      </c>
      <c r="AC5" s="152" t="s">
        <v>10</v>
      </c>
      <c r="AD5" s="82" t="s">
        <v>11</v>
      </c>
      <c r="AE5" s="96" t="s">
        <v>6</v>
      </c>
      <c r="AF5" s="91" t="s">
        <v>361</v>
      </c>
      <c r="AG5" s="101" t="s">
        <v>9</v>
      </c>
      <c r="AH5" s="152" t="s">
        <v>10</v>
      </c>
      <c r="AI5" s="82" t="s">
        <v>11</v>
      </c>
      <c r="AJ5" s="96" t="s">
        <v>6</v>
      </c>
      <c r="AK5" s="91" t="s">
        <v>361</v>
      </c>
      <c r="AL5" s="101" t="s">
        <v>9</v>
      </c>
      <c r="AM5" s="152" t="s">
        <v>10</v>
      </c>
      <c r="AN5" s="82" t="s">
        <v>11</v>
      </c>
    </row>
    <row r="6" spans="1:40">
      <c r="A6" s="1" t="s">
        <v>12</v>
      </c>
      <c r="B6" s="1" t="s">
        <v>13</v>
      </c>
      <c r="C6" s="4" t="s">
        <v>14</v>
      </c>
      <c r="D6" s="4" t="s">
        <v>15</v>
      </c>
      <c r="E6" s="137"/>
      <c r="F6" s="127"/>
      <c r="G6" s="21"/>
      <c r="H6" s="3"/>
      <c r="I6" s="3"/>
      <c r="J6" s="13"/>
      <c r="K6" s="137"/>
      <c r="L6" s="127"/>
      <c r="M6" s="21"/>
      <c r="N6" s="3"/>
      <c r="O6" s="3"/>
      <c r="P6" s="13"/>
      <c r="Q6" s="137"/>
      <c r="R6" s="127"/>
      <c r="S6" s="21"/>
      <c r="T6" s="3"/>
      <c r="U6" s="3"/>
      <c r="V6" s="13"/>
      <c r="W6" s="137"/>
      <c r="X6" s="127"/>
      <c r="Y6" s="21"/>
      <c r="Z6" s="3"/>
      <c r="AA6" s="13"/>
      <c r="AB6" s="13"/>
      <c r="AC6" s="137"/>
      <c r="AD6" s="127"/>
      <c r="AE6" s="21"/>
      <c r="AF6" s="3"/>
      <c r="AG6" s="36"/>
      <c r="AH6" s="137"/>
      <c r="AI6" s="127"/>
      <c r="AJ6" s="21"/>
      <c r="AK6" s="3"/>
      <c r="AL6" s="36"/>
      <c r="AM6" s="137"/>
      <c r="AN6" s="127"/>
    </row>
    <row r="7" spans="1:40">
      <c r="A7" s="10" t="s">
        <v>16</v>
      </c>
      <c r="B7" s="2" t="s">
        <v>17</v>
      </c>
      <c r="C7" s="5" t="s">
        <v>18</v>
      </c>
      <c r="D7" s="5" t="s">
        <v>19</v>
      </c>
      <c r="E7" s="137">
        <f>SUM(K7,Q7,W7,AC7,AH7,AM17)</f>
        <v>0</v>
      </c>
      <c r="F7" s="127"/>
      <c r="G7" s="21"/>
      <c r="H7" s="3"/>
      <c r="I7" s="3"/>
      <c r="J7" s="13"/>
      <c r="K7" s="137"/>
      <c r="L7" s="127"/>
      <c r="M7" s="21"/>
      <c r="N7" s="3"/>
      <c r="O7" s="3"/>
      <c r="P7" s="13"/>
      <c r="Q7" s="137"/>
      <c r="R7" s="127"/>
      <c r="S7" s="21"/>
      <c r="T7" s="3"/>
      <c r="U7" s="3"/>
      <c r="V7" s="13"/>
      <c r="W7" s="137"/>
      <c r="X7" s="127"/>
      <c r="Y7" s="21"/>
      <c r="Z7" s="3"/>
      <c r="AA7" s="13"/>
      <c r="AB7" s="13"/>
      <c r="AC7" s="137"/>
      <c r="AD7" s="127"/>
      <c r="AE7" s="21"/>
      <c r="AF7" s="3"/>
      <c r="AG7" s="13"/>
      <c r="AH7" s="137"/>
      <c r="AI7" s="127"/>
      <c r="AJ7" s="21"/>
      <c r="AK7" s="3"/>
      <c r="AL7" s="13"/>
      <c r="AM7" s="137"/>
      <c r="AN7" s="127"/>
    </row>
    <row r="8" spans="1:40">
      <c r="A8" s="10" t="s">
        <v>20</v>
      </c>
      <c r="B8" s="2" t="s">
        <v>21</v>
      </c>
      <c r="C8" s="5" t="s">
        <v>22</v>
      </c>
      <c r="D8" s="5" t="s">
        <v>23</v>
      </c>
      <c r="E8" s="137">
        <f>SUM(K8,Q8,W8,AC8,AH8,AM18)</f>
        <v>0</v>
      </c>
      <c r="F8" s="127"/>
      <c r="G8" s="21"/>
      <c r="H8" s="3"/>
      <c r="I8" s="3"/>
      <c r="J8" s="13"/>
      <c r="K8" s="137"/>
      <c r="L8" s="127"/>
      <c r="M8" s="21"/>
      <c r="N8" s="3"/>
      <c r="O8" s="3"/>
      <c r="P8" s="13"/>
      <c r="Q8" s="137"/>
      <c r="R8" s="127"/>
      <c r="S8" s="21"/>
      <c r="T8" s="3"/>
      <c r="U8" s="3"/>
      <c r="V8" s="13"/>
      <c r="W8" s="137"/>
      <c r="X8" s="127"/>
      <c r="Y8" s="21"/>
      <c r="Z8" s="3"/>
      <c r="AA8" s="13"/>
      <c r="AB8" s="13"/>
      <c r="AC8" s="137"/>
      <c r="AD8" s="127"/>
      <c r="AE8" s="21"/>
      <c r="AF8" s="3"/>
      <c r="AG8" s="13"/>
      <c r="AH8" s="137"/>
      <c r="AI8" s="127"/>
      <c r="AJ8" s="21"/>
      <c r="AK8" s="3"/>
      <c r="AL8" s="13"/>
      <c r="AM8" s="137"/>
      <c r="AN8" s="127"/>
    </row>
    <row r="9" spans="1:40">
      <c r="A9" s="10" t="s">
        <v>24</v>
      </c>
      <c r="B9" s="2" t="s">
        <v>25</v>
      </c>
      <c r="C9" s="5" t="s">
        <v>26</v>
      </c>
      <c r="D9" s="5" t="s">
        <v>27</v>
      </c>
      <c r="E9" s="137">
        <f>SUM(K9,Q9,W9,AC9,AH9,AM9)</f>
        <v>19</v>
      </c>
      <c r="F9" s="127"/>
      <c r="G9" s="21"/>
      <c r="H9" s="3"/>
      <c r="I9" s="3"/>
      <c r="J9" s="13"/>
      <c r="K9" s="137"/>
      <c r="L9" s="127"/>
      <c r="M9" s="21"/>
      <c r="N9" s="3"/>
      <c r="O9" s="3"/>
      <c r="P9" s="13"/>
      <c r="Q9" s="137"/>
      <c r="R9" s="127"/>
      <c r="S9" s="21"/>
      <c r="T9" s="3"/>
      <c r="U9" s="3"/>
      <c r="V9" s="13"/>
      <c r="W9" s="137"/>
      <c r="X9" s="127"/>
      <c r="Y9" s="21"/>
      <c r="Z9" s="3"/>
      <c r="AA9" s="13"/>
      <c r="AB9" s="13"/>
      <c r="AC9" s="137"/>
      <c r="AD9" s="127"/>
      <c r="AE9" s="21"/>
      <c r="AF9" s="3"/>
      <c r="AG9" s="13"/>
      <c r="AH9" s="137"/>
      <c r="AI9" s="127"/>
      <c r="AJ9" s="242" t="s">
        <v>30</v>
      </c>
      <c r="AK9" s="3" t="s">
        <v>367</v>
      </c>
      <c r="AL9" s="13">
        <v>0</v>
      </c>
      <c r="AM9" s="137">
        <v>19</v>
      </c>
      <c r="AN9" s="127">
        <v>19</v>
      </c>
    </row>
    <row r="10" spans="1:40">
      <c r="A10" s="183" t="s">
        <v>28</v>
      </c>
      <c r="B10" s="15" t="s">
        <v>25</v>
      </c>
      <c r="C10" s="33" t="s">
        <v>26</v>
      </c>
      <c r="D10" s="33" t="s">
        <v>29</v>
      </c>
      <c r="E10" s="137">
        <f>SUM(K10,Q10,W10,AC10,AH10,AM10)</f>
        <v>39</v>
      </c>
      <c r="F10" s="134">
        <v>39</v>
      </c>
      <c r="G10" s="38"/>
      <c r="H10" s="16"/>
      <c r="I10" s="16"/>
      <c r="J10" s="44"/>
      <c r="K10" s="138"/>
      <c r="L10" s="134"/>
      <c r="M10" s="38"/>
      <c r="N10" s="16"/>
      <c r="O10" s="16"/>
      <c r="P10" s="44"/>
      <c r="Q10" s="138"/>
      <c r="R10" s="134"/>
      <c r="S10" s="21"/>
      <c r="T10" s="3"/>
      <c r="U10" s="3"/>
      <c r="V10" s="13"/>
      <c r="W10" s="138"/>
      <c r="X10" s="134"/>
      <c r="Y10" s="21" t="s">
        <v>30</v>
      </c>
      <c r="Z10" s="3" t="s">
        <v>30</v>
      </c>
      <c r="AA10" s="3" t="s">
        <v>31</v>
      </c>
      <c r="AB10" s="44">
        <v>0</v>
      </c>
      <c r="AC10" s="138">
        <v>19</v>
      </c>
      <c r="AD10" s="134">
        <v>19</v>
      </c>
      <c r="AE10" s="21"/>
      <c r="AF10" s="16"/>
      <c r="AG10" s="44"/>
      <c r="AH10" s="138"/>
      <c r="AI10" s="134"/>
      <c r="AJ10" s="242" t="s">
        <v>30</v>
      </c>
      <c r="AK10" s="16" t="s">
        <v>368</v>
      </c>
      <c r="AL10" s="44">
        <v>0</v>
      </c>
      <c r="AM10" s="138">
        <v>20</v>
      </c>
      <c r="AN10" s="134">
        <v>20</v>
      </c>
    </row>
    <row r="11" spans="1:40">
      <c r="A11" s="2" t="s">
        <v>32</v>
      </c>
      <c r="B11" s="2" t="s">
        <v>33</v>
      </c>
      <c r="C11" s="2" t="s">
        <v>34</v>
      </c>
      <c r="D11" s="5" t="s">
        <v>35</v>
      </c>
      <c r="E11" s="137">
        <f t="shared" ref="E11:E15" si="0">SUM(K11,Q11,W11,AC11,AH11,AM11)</f>
        <v>0</v>
      </c>
      <c r="F11" s="127"/>
      <c r="G11" s="21"/>
      <c r="H11" s="3"/>
      <c r="I11" s="3"/>
      <c r="J11" s="13"/>
      <c r="K11" s="137"/>
      <c r="L11" s="279"/>
      <c r="M11" s="21"/>
      <c r="N11" s="3"/>
      <c r="O11" s="3"/>
      <c r="P11" s="13"/>
      <c r="Q11" s="137"/>
      <c r="R11" s="278"/>
      <c r="S11" s="21"/>
      <c r="T11" s="3"/>
      <c r="U11" s="3"/>
      <c r="V11" s="13"/>
      <c r="W11" s="137"/>
      <c r="X11" s="127"/>
      <c r="Y11" s="21"/>
      <c r="Z11" s="3"/>
      <c r="AA11" s="3"/>
      <c r="AB11" s="13"/>
      <c r="AC11" s="137"/>
      <c r="AD11" s="127"/>
      <c r="AE11" s="21"/>
      <c r="AF11" s="3"/>
      <c r="AG11" s="13"/>
      <c r="AH11" s="137"/>
      <c r="AI11" s="127"/>
      <c r="AJ11" s="21"/>
      <c r="AK11" s="3"/>
      <c r="AL11" s="13"/>
      <c r="AM11" s="137"/>
      <c r="AN11" s="127"/>
    </row>
    <row r="12" spans="1:40">
      <c r="A12" s="2" t="s">
        <v>28</v>
      </c>
      <c r="B12" s="2" t="s">
        <v>25</v>
      </c>
      <c r="C12" s="2" t="s">
        <v>26</v>
      </c>
      <c r="D12" s="5" t="s">
        <v>36</v>
      </c>
      <c r="E12" s="137">
        <f t="shared" si="0"/>
        <v>0</v>
      </c>
      <c r="F12" s="127"/>
      <c r="G12" s="21"/>
      <c r="H12" s="3"/>
      <c r="I12" s="3"/>
      <c r="J12" s="13"/>
      <c r="K12" s="137"/>
      <c r="L12" s="127"/>
      <c r="M12" s="21"/>
      <c r="N12" s="3"/>
      <c r="O12" s="3"/>
      <c r="P12" s="13"/>
      <c r="Q12" s="137"/>
      <c r="R12" s="127"/>
      <c r="S12" s="21"/>
      <c r="T12" s="3"/>
      <c r="U12" s="3"/>
      <c r="V12" s="13"/>
      <c r="W12" s="137"/>
      <c r="X12" s="127"/>
      <c r="Z12" s="3"/>
      <c r="AB12" s="13"/>
      <c r="AC12" s="137"/>
      <c r="AD12" s="127"/>
      <c r="AE12" s="21"/>
      <c r="AF12" s="3"/>
      <c r="AG12" s="13"/>
      <c r="AH12" s="137"/>
      <c r="AI12" s="127"/>
      <c r="AJ12" s="21"/>
      <c r="AK12" s="3"/>
      <c r="AL12" s="13"/>
      <c r="AM12" s="137"/>
      <c r="AN12" s="127"/>
    </row>
    <row r="13" spans="1:40">
      <c r="A13" s="2" t="s">
        <v>37</v>
      </c>
      <c r="B13" s="2" t="s">
        <v>38</v>
      </c>
      <c r="C13" s="2" t="s">
        <v>39</v>
      </c>
      <c r="D13" s="5" t="s">
        <v>40</v>
      </c>
      <c r="E13" s="137">
        <f t="shared" si="0"/>
        <v>20</v>
      </c>
      <c r="F13" s="127"/>
      <c r="G13" s="21"/>
      <c r="H13" s="3"/>
      <c r="I13" s="3"/>
      <c r="J13" s="13"/>
      <c r="K13" s="223"/>
      <c r="L13" s="224"/>
      <c r="M13" s="21"/>
      <c r="N13" s="3"/>
      <c r="O13" s="3"/>
      <c r="P13" s="13"/>
      <c r="Q13" s="137"/>
      <c r="R13" s="127"/>
      <c r="S13" s="21"/>
      <c r="T13" s="3"/>
      <c r="U13" s="3"/>
      <c r="V13" s="13"/>
      <c r="W13" s="137"/>
      <c r="X13" s="127"/>
      <c r="Y13" s="21"/>
      <c r="Z13" s="3"/>
      <c r="AA13" s="3"/>
      <c r="AB13" s="13"/>
      <c r="AC13" s="137"/>
      <c r="AD13" s="127"/>
      <c r="AE13" s="242" t="s">
        <v>30</v>
      </c>
      <c r="AF13" s="3">
        <v>36.85</v>
      </c>
      <c r="AG13" s="13">
        <v>0</v>
      </c>
      <c r="AH13" s="137">
        <v>20</v>
      </c>
      <c r="AI13" s="127">
        <v>20</v>
      </c>
      <c r="AJ13" s="21"/>
      <c r="AK13" s="3"/>
      <c r="AL13" s="13"/>
      <c r="AM13" s="137"/>
      <c r="AN13" s="127"/>
    </row>
    <row r="14" spans="1:40">
      <c r="A14" s="2" t="s">
        <v>41</v>
      </c>
      <c r="B14" s="2" t="s">
        <v>42</v>
      </c>
      <c r="C14" s="3"/>
      <c r="D14" s="44" t="s">
        <v>43</v>
      </c>
      <c r="E14" s="137">
        <f t="shared" si="0"/>
        <v>37</v>
      </c>
      <c r="F14" s="127">
        <v>37</v>
      </c>
      <c r="G14" s="21"/>
      <c r="H14" s="3"/>
      <c r="I14" s="3"/>
      <c r="J14" s="13"/>
      <c r="K14" s="237"/>
      <c r="L14" s="224"/>
      <c r="M14" s="21"/>
      <c r="N14" s="3"/>
      <c r="O14" s="3"/>
      <c r="P14" s="13"/>
      <c r="Q14" s="137"/>
      <c r="R14" s="127"/>
      <c r="S14" s="21">
        <v>4</v>
      </c>
      <c r="T14" s="3">
        <v>0</v>
      </c>
      <c r="U14" s="3" t="s">
        <v>354</v>
      </c>
      <c r="V14" s="13">
        <v>4</v>
      </c>
      <c r="W14" s="137">
        <v>19</v>
      </c>
      <c r="X14" s="127">
        <v>19</v>
      </c>
      <c r="Y14" s="21" t="s">
        <v>30</v>
      </c>
      <c r="Z14" s="3" t="s">
        <v>30</v>
      </c>
      <c r="AA14" s="3" t="s">
        <v>44</v>
      </c>
      <c r="AB14" s="13">
        <v>0</v>
      </c>
      <c r="AC14" s="137">
        <v>18</v>
      </c>
      <c r="AD14" s="127">
        <v>18</v>
      </c>
      <c r="AE14" s="242"/>
      <c r="AF14" s="3"/>
      <c r="AG14" s="13"/>
      <c r="AH14" s="137"/>
      <c r="AI14" s="127"/>
      <c r="AJ14" s="21"/>
      <c r="AK14" s="3"/>
      <c r="AL14" s="13"/>
      <c r="AM14" s="137"/>
      <c r="AN14" s="127"/>
    </row>
    <row r="15" spans="1:40" ht="16.5" thickBot="1">
      <c r="A15" s="225" t="s">
        <v>45</v>
      </c>
      <c r="B15" s="225" t="s">
        <v>46</v>
      </c>
      <c r="C15" s="219" t="s">
        <v>47</v>
      </c>
      <c r="D15" s="220" t="s">
        <v>48</v>
      </c>
      <c r="E15" s="137">
        <f t="shared" si="0"/>
        <v>77</v>
      </c>
      <c r="F15" s="135">
        <v>40</v>
      </c>
      <c r="G15" s="38"/>
      <c r="H15" s="16"/>
      <c r="I15" s="16"/>
      <c r="J15" s="44"/>
      <c r="K15" s="222"/>
      <c r="L15" s="277"/>
      <c r="M15" s="38"/>
      <c r="N15" s="16"/>
      <c r="O15" s="16"/>
      <c r="P15" s="44"/>
      <c r="Q15" s="139"/>
      <c r="R15" s="135"/>
      <c r="S15" s="38">
        <v>0</v>
      </c>
      <c r="T15" s="16">
        <v>0</v>
      </c>
      <c r="U15" s="16" t="s">
        <v>354</v>
      </c>
      <c r="V15" s="44">
        <v>0</v>
      </c>
      <c r="W15" s="139">
        <v>20</v>
      </c>
      <c r="X15" s="135">
        <v>20</v>
      </c>
      <c r="Y15" s="21" t="s">
        <v>30</v>
      </c>
      <c r="Z15" s="3" t="s">
        <v>30</v>
      </c>
      <c r="AA15" s="3" t="s">
        <v>49</v>
      </c>
      <c r="AB15" s="13">
        <v>0</v>
      </c>
      <c r="AC15" s="139">
        <v>20</v>
      </c>
      <c r="AD15" s="135">
        <v>20</v>
      </c>
      <c r="AE15" s="292" t="s">
        <v>51</v>
      </c>
      <c r="AF15" s="16">
        <v>38.770000000000003</v>
      </c>
      <c r="AG15" s="44">
        <v>4</v>
      </c>
      <c r="AH15" s="139">
        <v>19</v>
      </c>
      <c r="AI15" s="135">
        <v>19</v>
      </c>
      <c r="AJ15" s="38">
        <v>4</v>
      </c>
      <c r="AK15" s="16">
        <v>71.989999999999995</v>
      </c>
      <c r="AL15" s="44">
        <v>0</v>
      </c>
      <c r="AM15" s="139">
        <v>18</v>
      </c>
      <c r="AN15" s="135">
        <v>18</v>
      </c>
    </row>
    <row r="16" spans="1:40" ht="16.5" thickBot="1">
      <c r="A16" s="294" t="s">
        <v>262</v>
      </c>
      <c r="B16" s="295" t="s">
        <v>263</v>
      </c>
      <c r="C16" s="296"/>
      <c r="D16" s="296" t="s">
        <v>264</v>
      </c>
      <c r="E16" s="137">
        <f>SUM(K16,Q16,W16,AC16,AH16,AM26)</f>
        <v>18</v>
      </c>
      <c r="F16" s="127"/>
      <c r="G16" s="21"/>
      <c r="H16" s="3"/>
      <c r="I16" s="3"/>
      <c r="J16" s="13"/>
      <c r="K16" s="137"/>
      <c r="L16" s="127"/>
      <c r="M16" s="21"/>
      <c r="N16" s="3"/>
      <c r="O16" s="3"/>
      <c r="P16" s="13"/>
      <c r="Q16" s="137"/>
      <c r="R16" s="127"/>
      <c r="S16" s="21"/>
      <c r="T16" s="3"/>
      <c r="U16" s="3"/>
      <c r="V16" s="13"/>
      <c r="W16" s="139"/>
      <c r="X16" s="127"/>
      <c r="Y16" s="21"/>
      <c r="Z16" s="3"/>
      <c r="AA16" s="13"/>
      <c r="AB16" s="13"/>
      <c r="AC16" s="137"/>
      <c r="AD16" s="127"/>
      <c r="AE16" s="242" t="s">
        <v>51</v>
      </c>
      <c r="AF16" s="3">
        <v>41.97</v>
      </c>
      <c r="AG16" s="13">
        <v>4</v>
      </c>
      <c r="AH16" s="137">
        <v>18</v>
      </c>
      <c r="AI16" s="127">
        <v>18</v>
      </c>
      <c r="AJ16" s="21"/>
      <c r="AK16" s="3"/>
      <c r="AL16" s="13"/>
      <c r="AM16" s="137"/>
      <c r="AN16" s="127"/>
    </row>
    <row r="17" spans="1:40" ht="16.5" thickBot="1">
      <c r="D17" s="108"/>
      <c r="G17" s="108"/>
      <c r="H17" s="108"/>
      <c r="I17" s="108"/>
      <c r="J17" s="108"/>
      <c r="M17" s="108"/>
      <c r="N17" s="108"/>
      <c r="O17" s="108"/>
      <c r="P17" s="108"/>
      <c r="S17" s="108"/>
      <c r="T17" s="108"/>
      <c r="U17" s="108"/>
      <c r="V17" s="108"/>
      <c r="Y17" s="108"/>
      <c r="Z17" s="108"/>
      <c r="AA17" s="108"/>
      <c r="AB17" s="108"/>
      <c r="AE17" s="108"/>
      <c r="AF17" s="108"/>
      <c r="AG17" s="108"/>
      <c r="AJ17" s="108"/>
      <c r="AK17" s="108"/>
      <c r="AL17" s="108"/>
    </row>
    <row r="18" spans="1:40" s="68" customFormat="1" ht="63">
      <c r="A18" s="114" t="s">
        <v>50</v>
      </c>
      <c r="B18" s="114"/>
      <c r="C18" s="114"/>
      <c r="D18" s="114"/>
      <c r="E18" s="193" t="s">
        <v>4</v>
      </c>
      <c r="F18" s="82" t="s">
        <v>5</v>
      </c>
      <c r="G18" s="96" t="s">
        <v>6</v>
      </c>
      <c r="H18" s="90" t="s">
        <v>7</v>
      </c>
      <c r="I18" s="100" t="s">
        <v>8</v>
      </c>
      <c r="J18" s="62" t="s">
        <v>9</v>
      </c>
      <c r="K18" s="152" t="s">
        <v>10</v>
      </c>
      <c r="L18" s="82" t="s">
        <v>11</v>
      </c>
      <c r="M18" s="96" t="s">
        <v>6</v>
      </c>
      <c r="N18" s="90" t="s">
        <v>7</v>
      </c>
      <c r="O18" s="100" t="s">
        <v>8</v>
      </c>
      <c r="P18" s="62" t="s">
        <v>9</v>
      </c>
      <c r="Q18" s="165" t="s">
        <v>10</v>
      </c>
      <c r="R18" s="82" t="s">
        <v>11</v>
      </c>
      <c r="S18" s="96" t="s">
        <v>6</v>
      </c>
      <c r="T18" s="90" t="s">
        <v>7</v>
      </c>
      <c r="U18" s="100" t="s">
        <v>8</v>
      </c>
      <c r="V18" s="101" t="s">
        <v>9</v>
      </c>
      <c r="W18" s="152" t="s">
        <v>10</v>
      </c>
      <c r="X18" s="82" t="s">
        <v>11</v>
      </c>
      <c r="Y18" s="96" t="s">
        <v>6</v>
      </c>
      <c r="Z18" s="90" t="s">
        <v>7</v>
      </c>
      <c r="AA18" s="100" t="s">
        <v>8</v>
      </c>
      <c r="AB18" s="62" t="s">
        <v>9</v>
      </c>
      <c r="AC18" s="152" t="s">
        <v>10</v>
      </c>
      <c r="AD18" s="82" t="s">
        <v>11</v>
      </c>
      <c r="AE18" s="96" t="s">
        <v>6</v>
      </c>
      <c r="AF18" s="91" t="s">
        <v>361</v>
      </c>
      <c r="AG18" s="101" t="s">
        <v>9</v>
      </c>
      <c r="AH18" s="152" t="s">
        <v>10</v>
      </c>
      <c r="AI18" s="82" t="s">
        <v>11</v>
      </c>
      <c r="AJ18" s="96" t="s">
        <v>6</v>
      </c>
      <c r="AK18" s="91" t="s">
        <v>361</v>
      </c>
      <c r="AL18" s="101" t="s">
        <v>9</v>
      </c>
      <c r="AM18" s="152" t="s">
        <v>10</v>
      </c>
      <c r="AN18" s="82" t="s">
        <v>11</v>
      </c>
    </row>
    <row r="19" spans="1:40">
      <c r="A19" s="1" t="s">
        <v>12</v>
      </c>
      <c r="B19" s="1" t="s">
        <v>13</v>
      </c>
      <c r="C19" s="4" t="s">
        <v>14</v>
      </c>
      <c r="D19" s="4" t="s">
        <v>15</v>
      </c>
      <c r="E19" s="137"/>
      <c r="F19" s="127"/>
      <c r="G19" s="21"/>
      <c r="H19" s="3"/>
      <c r="I19" s="3"/>
      <c r="J19" s="13"/>
      <c r="K19" s="137"/>
      <c r="L19" s="127"/>
      <c r="M19" s="21"/>
      <c r="N19" s="3"/>
      <c r="O19" s="3"/>
      <c r="P19" s="13"/>
      <c r="Q19" s="177"/>
      <c r="R19" s="127"/>
      <c r="S19" s="21"/>
      <c r="T19" s="3"/>
      <c r="U19" s="3"/>
      <c r="V19" s="13"/>
      <c r="W19" s="137"/>
      <c r="X19" s="127"/>
      <c r="Y19" s="21"/>
      <c r="Z19" s="3"/>
      <c r="AA19" s="13"/>
      <c r="AB19" s="13"/>
      <c r="AC19" s="137"/>
      <c r="AD19" s="127"/>
      <c r="AE19" s="21"/>
      <c r="AF19" s="3"/>
      <c r="AG19" s="36"/>
      <c r="AH19" s="137"/>
      <c r="AI19" s="127"/>
      <c r="AJ19" s="21"/>
      <c r="AK19" s="3"/>
      <c r="AL19" s="36"/>
      <c r="AM19" s="137"/>
      <c r="AN19" s="127"/>
    </row>
    <row r="20" spans="1:40">
      <c r="A20" s="10" t="s">
        <v>16</v>
      </c>
      <c r="B20" s="2" t="s">
        <v>17</v>
      </c>
      <c r="C20" s="5" t="s">
        <v>18</v>
      </c>
      <c r="D20" s="5" t="s">
        <v>19</v>
      </c>
      <c r="E20" s="137">
        <f t="shared" ref="E20:E29" si="1">SUM(K20,Q20,W20,AC20,AH20,AM20)</f>
        <v>0</v>
      </c>
      <c r="F20" s="127"/>
      <c r="G20" s="21"/>
      <c r="H20" s="3"/>
      <c r="I20" s="3"/>
      <c r="J20" s="13"/>
      <c r="K20" s="137"/>
      <c r="L20" s="127"/>
      <c r="M20" s="21"/>
      <c r="N20" s="3"/>
      <c r="O20" s="3"/>
      <c r="P20" s="13"/>
      <c r="Q20" s="177"/>
      <c r="R20" s="127"/>
      <c r="S20" s="21"/>
      <c r="T20" s="3"/>
      <c r="U20" s="3"/>
      <c r="V20" s="13"/>
      <c r="W20" s="137"/>
      <c r="X20" s="127"/>
      <c r="Y20" s="21"/>
      <c r="Z20" s="3"/>
      <c r="AA20" s="13"/>
      <c r="AB20" s="13"/>
      <c r="AC20" s="137"/>
      <c r="AD20" s="127"/>
      <c r="AE20" s="21"/>
      <c r="AF20" s="3"/>
      <c r="AG20" s="13"/>
      <c r="AH20" s="137"/>
      <c r="AI20" s="127"/>
      <c r="AJ20" s="21"/>
      <c r="AK20" s="3"/>
      <c r="AL20" s="13"/>
      <c r="AM20" s="137"/>
      <c r="AN20" s="127"/>
    </row>
    <row r="21" spans="1:40">
      <c r="A21" s="10" t="s">
        <v>262</v>
      </c>
      <c r="B21" s="2" t="s">
        <v>263</v>
      </c>
      <c r="C21" s="5"/>
      <c r="D21" s="5" t="s">
        <v>264</v>
      </c>
      <c r="E21" s="137">
        <f t="shared" si="1"/>
        <v>18</v>
      </c>
      <c r="F21" s="127"/>
      <c r="G21" s="21"/>
      <c r="H21" s="3"/>
      <c r="I21" s="3"/>
      <c r="J21" s="13"/>
      <c r="K21" s="137"/>
      <c r="L21" s="127"/>
      <c r="M21" s="21"/>
      <c r="N21" s="3"/>
      <c r="O21" s="3"/>
      <c r="P21" s="13"/>
      <c r="Q21" s="177"/>
      <c r="R21" s="127"/>
      <c r="S21" s="21"/>
      <c r="T21" s="3"/>
      <c r="U21" s="3"/>
      <c r="V21" s="13"/>
      <c r="W21" s="137"/>
      <c r="X21" s="127"/>
      <c r="Y21" s="21"/>
      <c r="Z21" s="3"/>
      <c r="AA21" s="13"/>
      <c r="AB21" s="13"/>
      <c r="AC21" s="137"/>
      <c r="AD21" s="127"/>
      <c r="AE21" s="21">
        <v>4</v>
      </c>
      <c r="AF21" s="3">
        <v>83.65</v>
      </c>
      <c r="AG21" s="13"/>
      <c r="AH21" s="137">
        <v>18</v>
      </c>
      <c r="AI21" s="127">
        <v>18</v>
      </c>
      <c r="AJ21" s="21"/>
      <c r="AK21" s="3"/>
      <c r="AL21" s="13"/>
      <c r="AM21" s="137"/>
      <c r="AN21" s="127"/>
    </row>
    <row r="22" spans="1:40">
      <c r="A22" s="10" t="s">
        <v>20</v>
      </c>
      <c r="B22" s="2" t="s">
        <v>21</v>
      </c>
      <c r="C22" s="5" t="s">
        <v>22</v>
      </c>
      <c r="D22" s="5" t="s">
        <v>23</v>
      </c>
      <c r="E22" s="137">
        <f>SUM(K22,Q22,W22,AC22,AH22,AM22)</f>
        <v>125</v>
      </c>
      <c r="F22" s="127">
        <v>40</v>
      </c>
      <c r="G22" s="21">
        <v>0</v>
      </c>
      <c r="H22" s="3">
        <v>0</v>
      </c>
      <c r="I22" s="3">
        <v>94.41</v>
      </c>
      <c r="J22" s="13">
        <v>0</v>
      </c>
      <c r="K22" s="137">
        <v>25</v>
      </c>
      <c r="L22" s="127">
        <v>20</v>
      </c>
      <c r="M22" s="21">
        <v>0</v>
      </c>
      <c r="N22" s="3">
        <v>0</v>
      </c>
      <c r="O22" s="3">
        <v>77.52</v>
      </c>
      <c r="P22" s="13"/>
      <c r="Q22" s="177">
        <v>25</v>
      </c>
      <c r="R22" s="127">
        <v>20</v>
      </c>
      <c r="S22" s="21" t="s">
        <v>51</v>
      </c>
      <c r="T22" s="3">
        <v>0</v>
      </c>
      <c r="U22" s="3" t="s">
        <v>52</v>
      </c>
      <c r="V22" s="13">
        <v>0</v>
      </c>
      <c r="W22" s="137">
        <v>19</v>
      </c>
      <c r="X22" s="127">
        <v>19</v>
      </c>
      <c r="Y22" s="21">
        <v>0</v>
      </c>
      <c r="Z22" s="3">
        <v>0</v>
      </c>
      <c r="AA22" s="13" t="s">
        <v>53</v>
      </c>
      <c r="AB22" s="13">
        <v>0</v>
      </c>
      <c r="AC22" s="137">
        <v>19</v>
      </c>
      <c r="AD22" s="127">
        <v>10</v>
      </c>
      <c r="AE22" s="21">
        <v>4</v>
      </c>
      <c r="AF22" s="3">
        <v>96.96</v>
      </c>
      <c r="AG22" s="13"/>
      <c r="AH22" s="137">
        <v>17</v>
      </c>
      <c r="AI22" s="127">
        <v>17</v>
      </c>
      <c r="AJ22" s="242" t="s">
        <v>51</v>
      </c>
      <c r="AK22" s="3" t="s">
        <v>369</v>
      </c>
      <c r="AL22" s="13">
        <v>0</v>
      </c>
      <c r="AM22" s="137">
        <v>20</v>
      </c>
      <c r="AN22" s="127">
        <v>20</v>
      </c>
    </row>
    <row r="23" spans="1:40">
      <c r="A23" s="10" t="s">
        <v>24</v>
      </c>
      <c r="B23" s="2" t="s">
        <v>25</v>
      </c>
      <c r="C23" s="5" t="s">
        <v>26</v>
      </c>
      <c r="D23" s="5" t="s">
        <v>27</v>
      </c>
      <c r="E23" s="137">
        <f t="shared" si="1"/>
        <v>0</v>
      </c>
      <c r="F23" s="127"/>
      <c r="G23" s="21"/>
      <c r="H23" s="3"/>
      <c r="I23" s="3"/>
      <c r="J23" s="13"/>
      <c r="K23" s="137"/>
      <c r="L23" s="127"/>
      <c r="M23" s="21"/>
      <c r="N23" s="3"/>
      <c r="O23" s="3"/>
      <c r="P23" s="13"/>
      <c r="Q23" s="177"/>
      <c r="R23" s="127"/>
      <c r="S23" s="21"/>
      <c r="T23" s="3"/>
      <c r="U23" s="3"/>
      <c r="V23" s="13"/>
      <c r="W23" s="137"/>
      <c r="X23" s="127"/>
      <c r="Y23" s="21"/>
      <c r="Z23" s="3"/>
      <c r="AA23" s="13"/>
      <c r="AB23" s="13"/>
      <c r="AC23" s="137"/>
      <c r="AD23" s="127"/>
      <c r="AE23" s="21"/>
      <c r="AF23" s="3"/>
      <c r="AG23" s="13"/>
      <c r="AH23" s="137"/>
      <c r="AI23" s="127"/>
      <c r="AJ23" s="21"/>
      <c r="AK23" s="3"/>
      <c r="AL23" s="13"/>
      <c r="AM23" s="137"/>
      <c r="AN23" s="127"/>
    </row>
    <row r="24" spans="1:40">
      <c r="A24" s="183" t="s">
        <v>28</v>
      </c>
      <c r="B24" s="15" t="s">
        <v>25</v>
      </c>
      <c r="C24" s="33" t="s">
        <v>26</v>
      </c>
      <c r="D24" s="33" t="s">
        <v>29</v>
      </c>
      <c r="E24" s="137">
        <f t="shared" si="1"/>
        <v>19</v>
      </c>
      <c r="F24" s="127"/>
      <c r="G24" s="38"/>
      <c r="H24" s="16"/>
      <c r="I24" s="16"/>
      <c r="J24" s="44"/>
      <c r="K24" s="138"/>
      <c r="L24" s="134"/>
      <c r="M24" s="38"/>
      <c r="N24" s="16"/>
      <c r="O24" s="16"/>
      <c r="P24" s="44"/>
      <c r="Q24" s="177"/>
      <c r="R24" s="127"/>
      <c r="S24" s="38"/>
      <c r="T24" s="16"/>
      <c r="U24" s="16"/>
      <c r="V24" s="44"/>
      <c r="W24" s="138"/>
      <c r="X24" s="134"/>
      <c r="Y24" s="38"/>
      <c r="Z24" s="16"/>
      <c r="AA24" s="44"/>
      <c r="AB24" s="44"/>
      <c r="AC24" s="138"/>
      <c r="AD24" s="134"/>
      <c r="AE24" s="21"/>
      <c r="AF24" s="16"/>
      <c r="AG24" s="44"/>
      <c r="AH24" s="138"/>
      <c r="AI24" s="134"/>
      <c r="AJ24" s="21">
        <v>7</v>
      </c>
      <c r="AK24" s="16">
        <v>85.76</v>
      </c>
      <c r="AL24" s="44">
        <v>7</v>
      </c>
      <c r="AM24" s="138">
        <v>19</v>
      </c>
      <c r="AN24" s="134">
        <v>19</v>
      </c>
    </row>
    <row r="25" spans="1:40">
      <c r="A25" s="2" t="s">
        <v>32</v>
      </c>
      <c r="B25" s="2" t="s">
        <v>33</v>
      </c>
      <c r="C25" s="2" t="s">
        <v>34</v>
      </c>
      <c r="D25" s="5" t="s">
        <v>35</v>
      </c>
      <c r="E25" s="137">
        <f t="shared" si="1"/>
        <v>0</v>
      </c>
      <c r="F25" s="127"/>
      <c r="G25" s="107" t="s">
        <v>54</v>
      </c>
      <c r="H25" s="3"/>
      <c r="I25" s="3"/>
      <c r="J25" s="13"/>
      <c r="K25" s="84">
        <v>0</v>
      </c>
      <c r="L25" s="84"/>
      <c r="M25" s="107" t="s">
        <v>54</v>
      </c>
      <c r="N25" s="3"/>
      <c r="O25" s="3"/>
      <c r="P25" s="13"/>
      <c r="Q25" s="276">
        <v>0</v>
      </c>
      <c r="R25" s="84">
        <v>0</v>
      </c>
      <c r="S25" s="21"/>
      <c r="T25" s="3"/>
      <c r="U25" s="3"/>
      <c r="V25" s="13"/>
      <c r="W25" s="137"/>
      <c r="X25" s="127"/>
      <c r="Y25" s="21"/>
      <c r="Z25" s="3"/>
      <c r="AA25" s="13"/>
      <c r="AB25" s="13"/>
      <c r="AC25" s="137"/>
      <c r="AD25" s="127"/>
      <c r="AE25" s="21"/>
      <c r="AF25" s="3"/>
      <c r="AG25" s="13"/>
      <c r="AH25" s="137"/>
      <c r="AI25" s="127"/>
      <c r="AJ25" s="21"/>
      <c r="AK25" s="3"/>
      <c r="AL25" s="13"/>
      <c r="AM25" s="137"/>
      <c r="AN25" s="127"/>
    </row>
    <row r="26" spans="1:40">
      <c r="A26" s="2" t="s">
        <v>28</v>
      </c>
      <c r="B26" s="2" t="s">
        <v>25</v>
      </c>
      <c r="C26" s="2" t="s">
        <v>26</v>
      </c>
      <c r="D26" s="5" t="s">
        <v>36</v>
      </c>
      <c r="E26" s="137">
        <f t="shared" si="1"/>
        <v>0</v>
      </c>
      <c r="F26" s="127"/>
      <c r="G26" s="21"/>
      <c r="H26" s="3"/>
      <c r="I26" s="3"/>
      <c r="J26" s="13"/>
      <c r="K26" s="137"/>
      <c r="L26" s="127"/>
      <c r="M26" s="21"/>
      <c r="N26" s="3"/>
      <c r="O26" s="3"/>
      <c r="P26" s="13"/>
      <c r="Q26" s="177"/>
      <c r="R26" s="127"/>
      <c r="S26" s="21"/>
      <c r="T26" s="3"/>
      <c r="U26" s="3"/>
      <c r="V26" s="13"/>
      <c r="W26" s="137"/>
      <c r="X26" s="127"/>
      <c r="Y26" s="21"/>
      <c r="Z26" s="3"/>
      <c r="AA26" s="13"/>
      <c r="AB26" s="13"/>
      <c r="AC26" s="137"/>
      <c r="AD26" s="127"/>
      <c r="AE26" s="21"/>
      <c r="AF26" s="3"/>
      <c r="AG26" s="13"/>
      <c r="AH26" s="137"/>
      <c r="AI26" s="127"/>
      <c r="AJ26" s="21"/>
      <c r="AK26" s="3"/>
      <c r="AL26" s="13"/>
      <c r="AM26" s="137"/>
      <c r="AN26" s="127"/>
    </row>
    <row r="27" spans="1:40">
      <c r="A27" s="2" t="s">
        <v>37</v>
      </c>
      <c r="B27" s="2" t="s">
        <v>38</v>
      </c>
      <c r="C27" s="2" t="s">
        <v>39</v>
      </c>
      <c r="D27" s="5" t="s">
        <v>40</v>
      </c>
      <c r="E27" s="137">
        <f t="shared" si="1"/>
        <v>67</v>
      </c>
      <c r="F27" s="127">
        <v>38</v>
      </c>
      <c r="G27" s="21">
        <v>8</v>
      </c>
      <c r="H27" s="3">
        <v>0</v>
      </c>
      <c r="I27" s="3">
        <v>98.54</v>
      </c>
      <c r="J27" s="13"/>
      <c r="K27" s="223">
        <v>24</v>
      </c>
      <c r="L27" s="224">
        <v>19</v>
      </c>
      <c r="M27" s="21">
        <v>0</v>
      </c>
      <c r="N27" s="3">
        <v>0</v>
      </c>
      <c r="O27" s="3">
        <v>78.62</v>
      </c>
      <c r="P27" s="13"/>
      <c r="Q27" s="177">
        <v>24</v>
      </c>
      <c r="R27" s="127">
        <v>19</v>
      </c>
      <c r="S27" s="21"/>
      <c r="T27" s="3"/>
      <c r="U27" s="3"/>
      <c r="V27" s="13"/>
      <c r="W27" s="137"/>
      <c r="X27" s="127"/>
      <c r="Y27" s="21"/>
      <c r="Z27" s="3"/>
      <c r="AA27" s="13"/>
      <c r="AB27" s="13"/>
      <c r="AC27" s="137"/>
      <c r="AD27" s="127"/>
      <c r="AE27" s="21">
        <v>4</v>
      </c>
      <c r="AF27" s="3">
        <v>80.069999999999993</v>
      </c>
      <c r="AG27" s="13"/>
      <c r="AH27" s="137">
        <v>19</v>
      </c>
      <c r="AI27" s="127">
        <v>19</v>
      </c>
      <c r="AJ27" s="21"/>
      <c r="AK27" s="3"/>
      <c r="AL27" s="13"/>
      <c r="AM27" s="137"/>
      <c r="AN27" s="127"/>
    </row>
    <row r="28" spans="1:40">
      <c r="A28" s="2" t="s">
        <v>55</v>
      </c>
      <c r="B28" s="2" t="s">
        <v>56</v>
      </c>
      <c r="C28" s="3"/>
      <c r="D28" s="44"/>
      <c r="E28" s="137">
        <f t="shared" si="1"/>
        <v>0</v>
      </c>
      <c r="F28" s="127"/>
      <c r="G28" s="21"/>
      <c r="H28" s="3"/>
      <c r="I28" s="3"/>
      <c r="J28" s="13"/>
      <c r="K28" s="237"/>
      <c r="L28" s="224"/>
      <c r="M28" s="21"/>
      <c r="N28" s="3"/>
      <c r="O28" s="3"/>
      <c r="P28" s="13"/>
      <c r="Q28" s="177"/>
      <c r="R28" s="127"/>
      <c r="S28" s="21"/>
      <c r="T28" s="3"/>
      <c r="U28" s="3"/>
      <c r="V28" s="13"/>
      <c r="W28" s="137"/>
      <c r="X28" s="127"/>
      <c r="Y28" s="21"/>
      <c r="Z28" s="3"/>
      <c r="AA28" s="13"/>
      <c r="AB28" s="13"/>
      <c r="AC28" s="137"/>
      <c r="AD28" s="127"/>
      <c r="AE28" s="21"/>
      <c r="AF28" s="3"/>
      <c r="AG28" s="13"/>
      <c r="AH28" s="137"/>
      <c r="AI28" s="127"/>
      <c r="AJ28" s="21"/>
      <c r="AK28" s="3"/>
      <c r="AL28" s="13"/>
      <c r="AM28" s="137"/>
      <c r="AN28" s="127"/>
    </row>
    <row r="29" spans="1:40" ht="16.5" thickBot="1">
      <c r="A29" s="225" t="s">
        <v>45</v>
      </c>
      <c r="B29" s="225" t="s">
        <v>46</v>
      </c>
      <c r="C29" s="219" t="s">
        <v>47</v>
      </c>
      <c r="D29" s="220" t="s">
        <v>48</v>
      </c>
      <c r="E29" s="137">
        <f t="shared" si="1"/>
        <v>60</v>
      </c>
      <c r="F29" s="135">
        <v>40</v>
      </c>
      <c r="G29" s="21"/>
      <c r="H29" s="3"/>
      <c r="I29" s="3"/>
      <c r="J29" s="13"/>
      <c r="K29" s="222"/>
      <c r="L29" s="221"/>
      <c r="M29" s="21"/>
      <c r="N29" s="3"/>
      <c r="O29" s="3"/>
      <c r="P29" s="13"/>
      <c r="Q29" s="178"/>
      <c r="R29" s="135"/>
      <c r="S29" s="21" t="s">
        <v>30</v>
      </c>
      <c r="T29" s="3" t="s">
        <v>30</v>
      </c>
      <c r="U29" s="3" t="s">
        <v>57</v>
      </c>
      <c r="V29" s="13">
        <v>0</v>
      </c>
      <c r="W29" s="139">
        <v>20</v>
      </c>
      <c r="X29" s="135">
        <v>20</v>
      </c>
      <c r="Y29" s="21">
        <v>0</v>
      </c>
      <c r="Z29" s="3">
        <v>0</v>
      </c>
      <c r="AA29" s="13" t="s">
        <v>58</v>
      </c>
      <c r="AB29" s="13">
        <v>0</v>
      </c>
      <c r="AC29" s="139">
        <v>20</v>
      </c>
      <c r="AD29" s="135">
        <v>20</v>
      </c>
      <c r="AE29" s="242" t="s">
        <v>51</v>
      </c>
      <c r="AF29" s="3" t="s">
        <v>362</v>
      </c>
      <c r="AG29" s="13"/>
      <c r="AH29" s="139">
        <v>20</v>
      </c>
      <c r="AI29" s="135">
        <v>20</v>
      </c>
      <c r="AJ29" s="107">
        <v>9</v>
      </c>
      <c r="AK29" s="3">
        <v>87.38</v>
      </c>
      <c r="AL29" s="13">
        <v>9</v>
      </c>
      <c r="AM29" s="87" t="s">
        <v>183</v>
      </c>
      <c r="AN29" s="87" t="s">
        <v>183</v>
      </c>
    </row>
    <row r="30" spans="1:40" ht="16.5" thickBot="1">
      <c r="A30" s="7"/>
      <c r="B30" s="7"/>
    </row>
    <row r="31" spans="1:40" s="68" customFormat="1" ht="63">
      <c r="A31" s="114" t="s">
        <v>59</v>
      </c>
      <c r="B31" s="114"/>
      <c r="C31" s="114"/>
      <c r="D31" s="91"/>
      <c r="E31" s="193" t="s">
        <v>4</v>
      </c>
      <c r="F31" s="82" t="s">
        <v>5</v>
      </c>
      <c r="G31" s="66" t="s">
        <v>6</v>
      </c>
      <c r="H31" s="66" t="s">
        <v>7</v>
      </c>
      <c r="I31" s="67" t="s">
        <v>8</v>
      </c>
      <c r="J31" s="67" t="s">
        <v>9</v>
      </c>
      <c r="K31" s="152" t="s">
        <v>10</v>
      </c>
      <c r="L31" s="82" t="s">
        <v>11</v>
      </c>
      <c r="M31" s="66" t="s">
        <v>6</v>
      </c>
      <c r="N31" s="66" t="s">
        <v>7</v>
      </c>
      <c r="O31" s="67" t="s">
        <v>8</v>
      </c>
      <c r="P31" s="67" t="s">
        <v>9</v>
      </c>
      <c r="Q31" s="152" t="s">
        <v>10</v>
      </c>
      <c r="R31" s="82" t="s">
        <v>11</v>
      </c>
      <c r="S31" s="66" t="s">
        <v>6</v>
      </c>
      <c r="T31" s="66" t="s">
        <v>7</v>
      </c>
      <c r="U31" s="67" t="s">
        <v>8</v>
      </c>
      <c r="V31" s="67" t="s">
        <v>9</v>
      </c>
      <c r="W31" s="152" t="s">
        <v>10</v>
      </c>
      <c r="X31" s="82" t="s">
        <v>11</v>
      </c>
      <c r="Y31" s="66" t="s">
        <v>6</v>
      </c>
      <c r="Z31" s="66" t="s">
        <v>7</v>
      </c>
      <c r="AA31" s="67" t="s">
        <v>8</v>
      </c>
      <c r="AB31" s="67" t="s">
        <v>9</v>
      </c>
      <c r="AC31" s="152" t="s">
        <v>10</v>
      </c>
      <c r="AD31" s="82" t="s">
        <v>11</v>
      </c>
      <c r="AE31" s="66" t="s">
        <v>6</v>
      </c>
      <c r="AF31" s="66" t="s">
        <v>361</v>
      </c>
      <c r="AG31" s="67" t="s">
        <v>9</v>
      </c>
      <c r="AH31" s="152" t="s">
        <v>10</v>
      </c>
      <c r="AI31" s="82" t="s">
        <v>11</v>
      </c>
      <c r="AJ31" s="66" t="s">
        <v>6</v>
      </c>
      <c r="AK31" s="66" t="s">
        <v>361</v>
      </c>
      <c r="AL31" s="67" t="s">
        <v>9</v>
      </c>
      <c r="AM31" s="152" t="s">
        <v>10</v>
      </c>
      <c r="AN31" s="82" t="s">
        <v>11</v>
      </c>
    </row>
    <row r="32" spans="1:40">
      <c r="A32" s="1" t="s">
        <v>12</v>
      </c>
      <c r="B32" s="1" t="s">
        <v>13</v>
      </c>
      <c r="C32" s="4" t="s">
        <v>14</v>
      </c>
      <c r="D32" s="4" t="s">
        <v>15</v>
      </c>
      <c r="E32" s="137">
        <f>SUM(K32,Q32,W32,AC32,AH32)</f>
        <v>0</v>
      </c>
      <c r="F32" s="127"/>
      <c r="G32" s="3"/>
      <c r="H32" s="3"/>
      <c r="I32" s="3"/>
      <c r="J32" s="3"/>
      <c r="K32" s="137"/>
      <c r="L32" s="127"/>
      <c r="M32" s="3"/>
      <c r="N32" s="3"/>
      <c r="O32" s="3"/>
      <c r="P32" s="3"/>
      <c r="Q32" s="137"/>
      <c r="R32" s="127"/>
      <c r="S32" s="3"/>
      <c r="T32" s="3"/>
      <c r="U32" s="3"/>
      <c r="V32" s="3"/>
      <c r="W32" s="137"/>
      <c r="X32" s="127"/>
      <c r="Y32" s="3"/>
      <c r="Z32" s="3"/>
      <c r="AA32" s="3"/>
      <c r="AB32" s="3"/>
      <c r="AC32" s="137"/>
      <c r="AD32" s="127"/>
      <c r="AE32" s="3"/>
      <c r="AF32" s="3"/>
      <c r="AG32" s="3"/>
      <c r="AH32" s="137"/>
      <c r="AI32" s="127"/>
      <c r="AJ32" s="3"/>
      <c r="AK32" s="3"/>
      <c r="AL32" s="3"/>
      <c r="AM32" s="137"/>
      <c r="AN32" s="127"/>
    </row>
    <row r="33" spans="1:40">
      <c r="A33" s="10" t="s">
        <v>20</v>
      </c>
      <c r="B33" s="2" t="s">
        <v>21</v>
      </c>
      <c r="C33" s="5" t="s">
        <v>22</v>
      </c>
      <c r="D33" s="5" t="s">
        <v>23</v>
      </c>
      <c r="E33" s="137">
        <f>SUM(K33,Q33,W33,AC33,AH33,AM33)</f>
        <v>80</v>
      </c>
      <c r="F33" s="127">
        <v>40</v>
      </c>
      <c r="G33" s="3"/>
      <c r="H33" s="3"/>
      <c r="I33" s="3"/>
      <c r="J33" s="3"/>
      <c r="K33" s="137"/>
      <c r="L33" s="127"/>
      <c r="M33" s="3"/>
      <c r="N33" s="3"/>
      <c r="O33" s="3"/>
      <c r="P33" s="3"/>
      <c r="Q33" s="137"/>
      <c r="R33" s="127"/>
      <c r="S33" s="3">
        <v>4</v>
      </c>
      <c r="T33" s="3">
        <v>0</v>
      </c>
      <c r="U33" s="3">
        <v>8.56</v>
      </c>
      <c r="V33" s="3">
        <v>4</v>
      </c>
      <c r="W33" s="137">
        <v>20</v>
      </c>
      <c r="X33" s="127">
        <v>20</v>
      </c>
      <c r="Y33" s="3" t="s">
        <v>30</v>
      </c>
      <c r="Z33" s="3" t="s">
        <v>30</v>
      </c>
      <c r="AA33" s="3" t="s">
        <v>60</v>
      </c>
      <c r="AB33" s="3">
        <v>0</v>
      </c>
      <c r="AC33" s="137">
        <v>20</v>
      </c>
      <c r="AD33" s="127">
        <v>20</v>
      </c>
      <c r="AE33" s="3">
        <v>4</v>
      </c>
      <c r="AF33" s="3">
        <v>87.2</v>
      </c>
      <c r="AG33" s="3">
        <v>4</v>
      </c>
      <c r="AH33" s="137">
        <v>20</v>
      </c>
      <c r="AI33" s="127">
        <v>20</v>
      </c>
      <c r="AJ33" s="3">
        <v>0</v>
      </c>
      <c r="AK33" s="243">
        <v>83.96</v>
      </c>
      <c r="AL33" s="3">
        <v>0</v>
      </c>
      <c r="AM33" s="137">
        <v>20</v>
      </c>
      <c r="AN33" s="127">
        <v>20</v>
      </c>
    </row>
    <row r="34" spans="1:40">
      <c r="A34" s="10" t="s">
        <v>32</v>
      </c>
      <c r="B34" s="2" t="s">
        <v>33</v>
      </c>
      <c r="C34" s="2" t="s">
        <v>34</v>
      </c>
      <c r="D34" s="5" t="s">
        <v>35</v>
      </c>
      <c r="E34" s="137">
        <f>SUM(K34,Q34,W34,AC34,AH34,AM34)</f>
        <v>0</v>
      </c>
      <c r="F34" s="127"/>
      <c r="G34" s="3"/>
      <c r="H34" s="3"/>
      <c r="I34" s="3"/>
      <c r="J34" s="3"/>
      <c r="K34" s="137"/>
      <c r="L34" s="127"/>
      <c r="M34" s="3"/>
      <c r="N34" s="3"/>
      <c r="O34" s="3"/>
      <c r="P34" s="3"/>
      <c r="Q34" s="137"/>
      <c r="R34" s="127"/>
      <c r="S34" s="3"/>
      <c r="T34" s="3"/>
      <c r="U34" s="3"/>
      <c r="V34" s="3"/>
      <c r="W34" s="137"/>
      <c r="X34" s="127"/>
      <c r="Y34" s="3"/>
      <c r="Z34" s="3"/>
      <c r="AA34" s="3"/>
      <c r="AB34" s="3"/>
      <c r="AC34" s="137"/>
      <c r="AD34" s="127"/>
      <c r="AE34" s="3"/>
      <c r="AF34" s="3"/>
      <c r="AG34" s="3"/>
      <c r="AH34" s="137"/>
      <c r="AI34" s="127"/>
      <c r="AJ34" s="3"/>
      <c r="AK34" s="3"/>
      <c r="AL34" s="3"/>
      <c r="AM34" s="137"/>
      <c r="AN34" s="127"/>
    </row>
    <row r="35" spans="1:40">
      <c r="A35" s="3"/>
      <c r="B35" s="3"/>
      <c r="C35" s="3"/>
      <c r="D35" s="13"/>
      <c r="E35" s="137">
        <f>SUM(K35,Q35,W35,AC35,AH35)</f>
        <v>0</v>
      </c>
      <c r="F35" s="127"/>
      <c r="G35" s="3"/>
      <c r="H35" s="3"/>
      <c r="I35" s="3"/>
      <c r="J35" s="3"/>
      <c r="K35" s="137"/>
      <c r="L35" s="127"/>
      <c r="M35" s="3"/>
      <c r="N35" s="3"/>
      <c r="O35" s="3"/>
      <c r="P35" s="3"/>
      <c r="Q35" s="137"/>
      <c r="R35" s="127"/>
      <c r="S35" s="3"/>
      <c r="T35" s="3"/>
      <c r="U35" s="3"/>
      <c r="V35" s="3"/>
      <c r="W35" s="137"/>
      <c r="X35" s="127"/>
      <c r="Y35" s="3"/>
      <c r="Z35" s="3"/>
      <c r="AA35" s="3"/>
      <c r="AB35" s="3"/>
      <c r="AC35" s="137"/>
      <c r="AD35" s="127"/>
      <c r="AE35" s="3"/>
      <c r="AF35" s="3"/>
      <c r="AG35" s="3"/>
      <c r="AH35" s="137"/>
      <c r="AI35" s="127"/>
      <c r="AJ35" s="3"/>
      <c r="AK35" s="3"/>
      <c r="AL35" s="3"/>
      <c r="AM35" s="137"/>
      <c r="AN35" s="127"/>
    </row>
    <row r="36" spans="1:40" ht="16.5" thickBot="1">
      <c r="A36" s="3"/>
      <c r="B36" s="3"/>
      <c r="C36" s="3"/>
      <c r="D36" s="13"/>
      <c r="E36" s="137">
        <f>SUM(K36,Q36,W36,AC36,AH36)</f>
        <v>0</v>
      </c>
      <c r="F36" s="127"/>
      <c r="G36" s="3"/>
      <c r="H36" s="3"/>
      <c r="I36" s="3"/>
      <c r="J36" s="3"/>
      <c r="K36" s="139"/>
      <c r="L36" s="135"/>
      <c r="M36" s="3"/>
      <c r="N36" s="3"/>
      <c r="O36" s="3"/>
      <c r="P36" s="3"/>
      <c r="Q36" s="139"/>
      <c r="R36" s="135"/>
      <c r="S36" s="3"/>
      <c r="T36" s="3"/>
      <c r="U36" s="3"/>
      <c r="V36" s="3"/>
      <c r="W36" s="139"/>
      <c r="X36" s="135"/>
      <c r="Y36" s="3"/>
      <c r="Z36" s="3"/>
      <c r="AA36" s="3"/>
      <c r="AB36" s="3"/>
      <c r="AC36" s="139"/>
      <c r="AD36" s="135"/>
      <c r="AE36" s="3"/>
      <c r="AF36" s="3"/>
      <c r="AG36" s="3"/>
      <c r="AH36" s="139"/>
      <c r="AI36" s="135"/>
      <c r="AJ36" s="3"/>
      <c r="AK36" s="3"/>
      <c r="AL36" s="3"/>
      <c r="AM36" s="139"/>
      <c r="AN36" s="135"/>
    </row>
    <row r="37" spans="1:40" ht="16.5" thickBot="1"/>
    <row r="38" spans="1:40" s="68" customFormat="1" ht="63">
      <c r="A38" s="66" t="s">
        <v>61</v>
      </c>
      <c r="B38" s="66"/>
      <c r="C38" s="66"/>
      <c r="D38" s="86"/>
      <c r="E38" s="193" t="s">
        <v>4</v>
      </c>
      <c r="F38" s="82" t="s">
        <v>5</v>
      </c>
      <c r="G38" s="75" t="s">
        <v>6</v>
      </c>
      <c r="H38" s="66" t="s">
        <v>7</v>
      </c>
      <c r="I38" s="67" t="s">
        <v>8</v>
      </c>
      <c r="J38" s="76" t="s">
        <v>9</v>
      </c>
      <c r="K38" s="152" t="s">
        <v>10</v>
      </c>
      <c r="L38" s="82" t="s">
        <v>11</v>
      </c>
      <c r="M38" s="75" t="s">
        <v>6</v>
      </c>
      <c r="N38" s="66" t="s">
        <v>7</v>
      </c>
      <c r="O38" s="67" t="s">
        <v>8</v>
      </c>
      <c r="P38" s="76" t="s">
        <v>9</v>
      </c>
      <c r="Q38" s="152" t="s">
        <v>10</v>
      </c>
      <c r="R38" s="82" t="s">
        <v>11</v>
      </c>
      <c r="S38" s="75" t="s">
        <v>6</v>
      </c>
      <c r="T38" s="66" t="s">
        <v>7</v>
      </c>
      <c r="U38" s="67" t="s">
        <v>8</v>
      </c>
      <c r="V38" s="76" t="s">
        <v>9</v>
      </c>
      <c r="W38" s="152" t="s">
        <v>10</v>
      </c>
      <c r="X38" s="82" t="s">
        <v>11</v>
      </c>
      <c r="Y38" s="75" t="s">
        <v>6</v>
      </c>
      <c r="Z38" s="66" t="s">
        <v>7</v>
      </c>
      <c r="AA38" s="67" t="s">
        <v>8</v>
      </c>
      <c r="AB38" s="76" t="s">
        <v>9</v>
      </c>
      <c r="AC38" s="152" t="s">
        <v>10</v>
      </c>
      <c r="AD38" s="82" t="s">
        <v>11</v>
      </c>
      <c r="AE38" s="75" t="s">
        <v>6</v>
      </c>
      <c r="AF38" s="66" t="s">
        <v>361</v>
      </c>
      <c r="AG38" s="67" t="s">
        <v>9</v>
      </c>
      <c r="AH38" s="152" t="s">
        <v>10</v>
      </c>
      <c r="AI38" s="82" t="s">
        <v>11</v>
      </c>
      <c r="AJ38" s="75" t="s">
        <v>6</v>
      </c>
      <c r="AK38" s="66" t="s">
        <v>361</v>
      </c>
      <c r="AL38" s="67" t="s">
        <v>9</v>
      </c>
      <c r="AM38" s="152" t="s">
        <v>10</v>
      </c>
      <c r="AN38" s="82" t="s">
        <v>11</v>
      </c>
    </row>
    <row r="39" spans="1:40">
      <c r="A39" s="1" t="s">
        <v>12</v>
      </c>
      <c r="B39" s="1" t="s">
        <v>13</v>
      </c>
      <c r="C39" s="4" t="s">
        <v>14</v>
      </c>
      <c r="D39" s="4" t="s">
        <v>15</v>
      </c>
      <c r="E39" s="137">
        <f>SUM(K39,Q39,W39,AC39,AH39)</f>
        <v>0</v>
      </c>
      <c r="F39" s="127"/>
      <c r="G39" s="21"/>
      <c r="H39" s="3"/>
      <c r="I39" s="3"/>
      <c r="J39" s="13"/>
      <c r="K39" s="137"/>
      <c r="L39" s="127"/>
      <c r="M39" s="21"/>
      <c r="N39" s="3"/>
      <c r="O39" s="3"/>
      <c r="P39" s="13"/>
      <c r="Q39" s="137"/>
      <c r="R39" s="127"/>
      <c r="S39" s="21"/>
      <c r="T39" s="3"/>
      <c r="U39" s="3"/>
      <c r="V39" s="13"/>
      <c r="W39" s="137"/>
      <c r="X39" s="43"/>
      <c r="Y39" s="21"/>
      <c r="Z39" s="3"/>
      <c r="AA39" s="3"/>
      <c r="AB39" s="13"/>
      <c r="AC39" s="137"/>
      <c r="AD39" s="43"/>
      <c r="AE39" s="21"/>
      <c r="AF39" s="3"/>
      <c r="AG39" s="3"/>
      <c r="AH39" s="137"/>
      <c r="AI39" s="127"/>
      <c r="AJ39" s="21"/>
      <c r="AK39" s="3"/>
      <c r="AL39" s="3"/>
      <c r="AM39" s="137"/>
      <c r="AN39" s="127"/>
    </row>
    <row r="40" spans="1:40">
      <c r="A40" s="213" t="s">
        <v>62</v>
      </c>
      <c r="B40" s="214" t="s">
        <v>46</v>
      </c>
      <c r="C40" s="214" t="s">
        <v>22</v>
      </c>
      <c r="D40" s="215" t="s">
        <v>63</v>
      </c>
      <c r="E40" s="137">
        <f t="shared" ref="E40:E45" si="2">SUM(K40,Q40,W40,AC40,AH40,AM40)</f>
        <v>69</v>
      </c>
      <c r="F40" s="127">
        <v>40</v>
      </c>
      <c r="G40" s="21">
        <v>0</v>
      </c>
      <c r="H40" s="3">
        <v>0</v>
      </c>
      <c r="I40" s="3">
        <v>78.78</v>
      </c>
      <c r="J40" s="13">
        <v>0</v>
      </c>
      <c r="K40" s="137">
        <v>25</v>
      </c>
      <c r="L40" s="127">
        <v>20</v>
      </c>
      <c r="M40" s="21" t="s">
        <v>64</v>
      </c>
      <c r="N40" s="3">
        <v>0</v>
      </c>
      <c r="O40" s="3" t="s">
        <v>65</v>
      </c>
      <c r="P40" s="13">
        <v>4</v>
      </c>
      <c r="Q40" s="137">
        <v>25</v>
      </c>
      <c r="R40" s="127">
        <v>20</v>
      </c>
      <c r="S40" s="21"/>
      <c r="T40" s="3"/>
      <c r="U40" s="3"/>
      <c r="V40" s="13"/>
      <c r="W40" s="137"/>
      <c r="X40" s="43"/>
      <c r="Y40" s="21" t="s">
        <v>51</v>
      </c>
      <c r="Z40" s="3" t="s">
        <v>30</v>
      </c>
      <c r="AA40" s="3" t="s">
        <v>66</v>
      </c>
      <c r="AB40" s="13">
        <v>0</v>
      </c>
      <c r="AC40" s="137">
        <v>19</v>
      </c>
      <c r="AD40" s="43">
        <v>19</v>
      </c>
      <c r="AE40" s="21"/>
      <c r="AF40" s="3"/>
      <c r="AG40" s="3"/>
      <c r="AH40" s="137"/>
      <c r="AI40" s="127"/>
      <c r="AJ40" s="21"/>
      <c r="AK40" s="3"/>
      <c r="AL40" s="3"/>
      <c r="AM40" s="137"/>
      <c r="AN40" s="127"/>
    </row>
    <row r="41" spans="1:40">
      <c r="A41" s="213" t="s">
        <v>67</v>
      </c>
      <c r="B41" s="214" t="s">
        <v>68</v>
      </c>
      <c r="C41" s="214" t="s">
        <v>69</v>
      </c>
      <c r="D41" s="215" t="s">
        <v>70</v>
      </c>
      <c r="E41" s="137">
        <f t="shared" si="2"/>
        <v>0</v>
      </c>
      <c r="F41" s="127"/>
      <c r="G41" s="21"/>
      <c r="H41" s="3"/>
      <c r="I41" s="3"/>
      <c r="J41" s="13"/>
      <c r="K41" s="137"/>
      <c r="L41" s="127"/>
      <c r="M41" s="21"/>
      <c r="N41" s="3"/>
      <c r="O41" s="3"/>
      <c r="P41" s="13"/>
      <c r="Q41" s="137"/>
      <c r="R41" s="127"/>
      <c r="S41" s="21"/>
      <c r="T41" s="3"/>
      <c r="U41" s="3"/>
      <c r="V41" s="13"/>
      <c r="W41" s="137"/>
      <c r="X41" s="43"/>
      <c r="Y41" s="21">
        <v>4</v>
      </c>
      <c r="Z41" s="3"/>
      <c r="AA41" s="3"/>
      <c r="AB41" s="13" t="s">
        <v>71</v>
      </c>
      <c r="AC41" s="137">
        <v>0</v>
      </c>
      <c r="AD41" s="43"/>
      <c r="AE41" s="21"/>
      <c r="AF41" s="3"/>
      <c r="AG41" s="3"/>
      <c r="AH41" s="137"/>
      <c r="AI41" s="127"/>
      <c r="AJ41" s="21"/>
      <c r="AK41" s="3"/>
      <c r="AL41" s="3"/>
      <c r="AM41" s="137"/>
      <c r="AN41" s="127"/>
    </row>
    <row r="42" spans="1:40">
      <c r="A42" s="218" t="s">
        <v>72</v>
      </c>
      <c r="B42" s="218" t="s">
        <v>73</v>
      </c>
      <c r="C42" s="216"/>
      <c r="D42" s="217"/>
      <c r="E42" s="137">
        <f t="shared" si="2"/>
        <v>23</v>
      </c>
      <c r="F42" s="127"/>
      <c r="G42" s="21">
        <v>0</v>
      </c>
      <c r="H42" s="48">
        <v>12</v>
      </c>
      <c r="I42" s="3">
        <v>1.3861000000000001</v>
      </c>
      <c r="J42" s="13">
        <v>67</v>
      </c>
      <c r="K42" s="84">
        <v>0</v>
      </c>
      <c r="L42" s="84">
        <v>0</v>
      </c>
      <c r="M42" s="21">
        <v>4</v>
      </c>
      <c r="N42" s="3">
        <v>0</v>
      </c>
      <c r="O42" s="3">
        <v>71.63</v>
      </c>
      <c r="P42" s="13">
        <v>4</v>
      </c>
      <c r="Q42" s="137">
        <v>23</v>
      </c>
      <c r="R42" s="127">
        <v>18</v>
      </c>
      <c r="S42" s="21"/>
      <c r="T42" s="3"/>
      <c r="U42" s="3"/>
      <c r="V42" s="13"/>
      <c r="W42" s="137"/>
      <c r="X42" s="43"/>
      <c r="Y42" s="21"/>
      <c r="Z42" s="3"/>
      <c r="AA42" s="3"/>
      <c r="AB42" s="13"/>
      <c r="AC42" s="137"/>
      <c r="AD42" s="43"/>
      <c r="AE42" s="21"/>
      <c r="AF42" s="3"/>
      <c r="AG42" s="3"/>
      <c r="AH42" s="137"/>
      <c r="AI42" s="127"/>
      <c r="AJ42" s="21"/>
      <c r="AK42" s="3"/>
      <c r="AL42" s="3"/>
      <c r="AM42" s="137"/>
      <c r="AN42" s="127"/>
    </row>
    <row r="43" spans="1:40">
      <c r="A43" s="218" t="s">
        <v>74</v>
      </c>
      <c r="B43" s="218" t="s">
        <v>75</v>
      </c>
      <c r="C43" s="216"/>
      <c r="D43" s="217"/>
      <c r="E43" s="137">
        <f t="shared" si="2"/>
        <v>65</v>
      </c>
      <c r="F43" s="127">
        <v>38</v>
      </c>
      <c r="G43" s="38">
        <v>0</v>
      </c>
      <c r="H43" s="16">
        <v>0</v>
      </c>
      <c r="I43" s="16">
        <v>84.43</v>
      </c>
      <c r="J43" s="44">
        <v>0</v>
      </c>
      <c r="K43" s="138">
        <v>24</v>
      </c>
      <c r="L43" s="134">
        <v>19</v>
      </c>
      <c r="M43" s="38">
        <v>8</v>
      </c>
      <c r="N43" s="16">
        <v>0</v>
      </c>
      <c r="O43" s="16">
        <v>69.94</v>
      </c>
      <c r="P43" s="44">
        <v>8</v>
      </c>
      <c r="Q43" s="138">
        <v>22</v>
      </c>
      <c r="R43" s="134">
        <v>17</v>
      </c>
      <c r="S43" s="38"/>
      <c r="T43" s="16"/>
      <c r="U43" s="16"/>
      <c r="V43" s="44"/>
      <c r="W43" s="138"/>
      <c r="X43" s="78"/>
      <c r="Y43" s="21"/>
      <c r="Z43" s="3"/>
      <c r="AA43" s="3"/>
      <c r="AB43" s="13"/>
      <c r="AC43" s="137"/>
      <c r="AD43" s="43"/>
      <c r="AE43" s="21">
        <v>8</v>
      </c>
      <c r="AF43" s="3">
        <v>108.9</v>
      </c>
      <c r="AG43" s="3">
        <v>8</v>
      </c>
      <c r="AH43" s="137">
        <v>19</v>
      </c>
      <c r="AI43" s="127">
        <v>19</v>
      </c>
      <c r="AJ43" s="107">
        <v>30</v>
      </c>
      <c r="AK43" s="3">
        <v>120.5</v>
      </c>
      <c r="AL43" s="3">
        <v>30</v>
      </c>
      <c r="AM43" s="60" t="s">
        <v>183</v>
      </c>
      <c r="AN43" s="60" t="s">
        <v>183</v>
      </c>
    </row>
    <row r="44" spans="1:40">
      <c r="A44" s="213" t="s">
        <v>76</v>
      </c>
      <c r="B44" s="214" t="s">
        <v>77</v>
      </c>
      <c r="C44" s="215" t="s">
        <v>78</v>
      </c>
      <c r="D44" s="215" t="s">
        <v>79</v>
      </c>
      <c r="E44" s="137">
        <f>SUM(K44,Q44,W44,AC44,AH44,AM44)</f>
        <v>85</v>
      </c>
      <c r="F44" s="127">
        <v>39</v>
      </c>
      <c r="G44" s="21">
        <v>8</v>
      </c>
      <c r="H44" s="3">
        <v>0</v>
      </c>
      <c r="I44" s="3">
        <v>97.22</v>
      </c>
      <c r="J44" s="13">
        <v>8</v>
      </c>
      <c r="K44" s="227">
        <v>23</v>
      </c>
      <c r="L44" s="226">
        <v>18</v>
      </c>
      <c r="M44" s="21" t="s">
        <v>64</v>
      </c>
      <c r="N44" s="3">
        <v>0</v>
      </c>
      <c r="O44" s="3" t="s">
        <v>80</v>
      </c>
      <c r="P44" s="13">
        <v>4</v>
      </c>
      <c r="Q44" s="227">
        <v>24</v>
      </c>
      <c r="R44" s="226">
        <v>19</v>
      </c>
      <c r="S44" s="21">
        <v>8</v>
      </c>
      <c r="T44" s="3">
        <v>0</v>
      </c>
      <c r="U44" s="3">
        <v>85.33</v>
      </c>
      <c r="V44" s="13">
        <v>8</v>
      </c>
      <c r="W44" s="227">
        <v>20</v>
      </c>
      <c r="X44" s="228">
        <v>20</v>
      </c>
      <c r="Y44" s="21">
        <v>4</v>
      </c>
      <c r="Z44" s="3">
        <v>4</v>
      </c>
      <c r="AA44" s="3">
        <v>95.47</v>
      </c>
      <c r="AB44" s="13">
        <v>8</v>
      </c>
      <c r="AC44" s="227">
        <v>18</v>
      </c>
      <c r="AD44" s="228">
        <v>18</v>
      </c>
      <c r="AE44" s="107">
        <v>59</v>
      </c>
      <c r="AF44" s="3">
        <v>150.55000000000001</v>
      </c>
      <c r="AG44" s="3">
        <v>59</v>
      </c>
      <c r="AH44" s="60" t="s">
        <v>183</v>
      </c>
      <c r="AI44" s="60" t="s">
        <v>183</v>
      </c>
      <c r="AJ44" s="21"/>
      <c r="AK44" s="3"/>
      <c r="AL44" s="3"/>
      <c r="AM44" s="227"/>
      <c r="AN44" s="226"/>
    </row>
    <row r="45" spans="1:40" ht="16.5" thickBot="1">
      <c r="A45" s="231" t="s">
        <v>76</v>
      </c>
      <c r="B45" s="232" t="s">
        <v>77</v>
      </c>
      <c r="C45" s="233" t="s">
        <v>78</v>
      </c>
      <c r="D45" s="233" t="s">
        <v>81</v>
      </c>
      <c r="E45" s="137">
        <f t="shared" si="2"/>
        <v>40</v>
      </c>
      <c r="F45" s="135">
        <v>40</v>
      </c>
      <c r="G45" s="234"/>
      <c r="H45" s="235"/>
      <c r="I45" s="235"/>
      <c r="J45" s="236"/>
      <c r="K45" s="222"/>
      <c r="L45" s="221"/>
      <c r="M45" s="234"/>
      <c r="N45" s="235"/>
      <c r="O45" s="235"/>
      <c r="P45" s="236"/>
      <c r="Q45" s="222"/>
      <c r="R45" s="238"/>
      <c r="S45" s="234"/>
      <c r="T45" s="235"/>
      <c r="U45" s="235"/>
      <c r="V45" s="236"/>
      <c r="W45" s="237"/>
      <c r="X45" s="239"/>
      <c r="Y45" s="234" t="s">
        <v>30</v>
      </c>
      <c r="Z45" s="235" t="s">
        <v>30</v>
      </c>
      <c r="AA45" s="235" t="s">
        <v>82</v>
      </c>
      <c r="AB45" s="236">
        <v>0</v>
      </c>
      <c r="AC45" s="237">
        <v>20</v>
      </c>
      <c r="AD45" s="239">
        <v>20</v>
      </c>
      <c r="AE45" s="293" t="s">
        <v>51</v>
      </c>
      <c r="AF45" s="235" t="s">
        <v>363</v>
      </c>
      <c r="AG45" s="235">
        <v>0</v>
      </c>
      <c r="AH45" s="237">
        <v>20</v>
      </c>
      <c r="AI45" s="238">
        <v>20</v>
      </c>
      <c r="AJ45" s="234"/>
      <c r="AK45" s="235"/>
      <c r="AL45" s="235"/>
      <c r="AM45" s="237"/>
      <c r="AN45" s="238"/>
    </row>
    <row r="46" spans="1:40" ht="16.5" thickBot="1">
      <c r="A46" s="268"/>
      <c r="B46" s="268"/>
      <c r="C46" s="268"/>
      <c r="D46" s="268"/>
      <c r="E46" s="7"/>
      <c r="F46" s="7"/>
      <c r="G46" s="267"/>
      <c r="H46" s="267"/>
      <c r="I46" s="267"/>
      <c r="J46" s="267"/>
      <c r="M46" s="267"/>
      <c r="N46" s="267"/>
      <c r="O46" s="267"/>
      <c r="P46" s="267"/>
      <c r="S46" s="267"/>
      <c r="T46" s="267"/>
      <c r="U46" s="267"/>
      <c r="V46" s="267"/>
      <c r="W46" s="240"/>
      <c r="Y46" s="267"/>
      <c r="Z46" s="267"/>
      <c r="AA46" s="267"/>
      <c r="AB46" s="267"/>
      <c r="AE46" s="267"/>
      <c r="AF46" s="267"/>
      <c r="AG46" s="267"/>
      <c r="AJ46" s="267"/>
      <c r="AK46" s="267"/>
      <c r="AL46" s="267"/>
    </row>
    <row r="47" spans="1:40" s="68" customFormat="1" ht="63">
      <c r="A47" s="229" t="s">
        <v>83</v>
      </c>
      <c r="B47" s="229"/>
      <c r="C47" s="229"/>
      <c r="D47" s="230"/>
      <c r="E47" s="193" t="s">
        <v>4</v>
      </c>
      <c r="F47" s="82" t="s">
        <v>5</v>
      </c>
      <c r="G47" s="96" t="s">
        <v>6</v>
      </c>
      <c r="H47" s="90" t="s">
        <v>7</v>
      </c>
      <c r="I47" s="100" t="s">
        <v>8</v>
      </c>
      <c r="J47" s="101" t="s">
        <v>9</v>
      </c>
      <c r="K47" s="152" t="s">
        <v>10</v>
      </c>
      <c r="L47" s="82" t="s">
        <v>11</v>
      </c>
      <c r="M47" s="96" t="s">
        <v>6</v>
      </c>
      <c r="N47" s="90" t="s">
        <v>7</v>
      </c>
      <c r="O47" s="100" t="s">
        <v>8</v>
      </c>
      <c r="P47" s="101" t="s">
        <v>9</v>
      </c>
      <c r="Q47" s="152" t="s">
        <v>10</v>
      </c>
      <c r="R47" s="82" t="s">
        <v>11</v>
      </c>
      <c r="S47" s="96" t="s">
        <v>6</v>
      </c>
      <c r="T47" s="90" t="s">
        <v>7</v>
      </c>
      <c r="U47" s="100" t="s">
        <v>8</v>
      </c>
      <c r="V47" s="101" t="s">
        <v>9</v>
      </c>
      <c r="W47" s="152" t="s">
        <v>10</v>
      </c>
      <c r="X47" s="82" t="s">
        <v>11</v>
      </c>
      <c r="Y47" s="96" t="s">
        <v>6</v>
      </c>
      <c r="Z47" s="90" t="s">
        <v>7</v>
      </c>
      <c r="AA47" s="100" t="s">
        <v>8</v>
      </c>
      <c r="AB47" s="101" t="s">
        <v>9</v>
      </c>
      <c r="AC47" s="152" t="s">
        <v>10</v>
      </c>
      <c r="AD47" s="82" t="s">
        <v>11</v>
      </c>
      <c r="AE47" s="96" t="s">
        <v>6</v>
      </c>
      <c r="AF47" s="90" t="s">
        <v>361</v>
      </c>
      <c r="AG47" s="100" t="s">
        <v>9</v>
      </c>
      <c r="AH47" s="152" t="s">
        <v>10</v>
      </c>
      <c r="AI47" s="82" t="s">
        <v>11</v>
      </c>
      <c r="AJ47" s="96" t="s">
        <v>6</v>
      </c>
      <c r="AK47" s="90" t="s">
        <v>361</v>
      </c>
      <c r="AL47" s="100" t="s">
        <v>9</v>
      </c>
      <c r="AM47" s="152" t="s">
        <v>10</v>
      </c>
      <c r="AN47" s="82" t="s">
        <v>11</v>
      </c>
    </row>
    <row r="48" spans="1:40" ht="16.5" thickBot="1">
      <c r="A48" s="1" t="s">
        <v>12</v>
      </c>
      <c r="B48" s="1" t="s">
        <v>13</v>
      </c>
      <c r="C48" s="1" t="s">
        <v>14</v>
      </c>
      <c r="D48" s="4" t="s">
        <v>15</v>
      </c>
      <c r="E48" s="137">
        <f>SUM(K48,Q48,W48,AC48,AH48)</f>
        <v>0</v>
      </c>
      <c r="F48" s="127"/>
      <c r="G48" s="21"/>
      <c r="H48" s="3"/>
      <c r="I48" s="3"/>
      <c r="J48" s="13"/>
      <c r="K48" s="137"/>
      <c r="L48" s="127"/>
      <c r="M48" s="21"/>
      <c r="N48" s="3"/>
      <c r="O48" s="3"/>
      <c r="P48" s="13"/>
      <c r="Q48" s="137"/>
      <c r="R48" s="135"/>
      <c r="S48" s="21"/>
      <c r="T48" s="3"/>
      <c r="U48" s="3"/>
      <c r="V48" s="13"/>
      <c r="W48" s="137"/>
      <c r="X48" s="127"/>
      <c r="Y48" s="21"/>
      <c r="Z48" s="3"/>
      <c r="AA48" s="3"/>
      <c r="AB48" s="13"/>
      <c r="AC48" s="137"/>
      <c r="AD48" s="43"/>
      <c r="AE48" s="21"/>
      <c r="AF48" s="3"/>
      <c r="AG48" s="3"/>
      <c r="AH48" s="137"/>
      <c r="AI48" s="127"/>
      <c r="AJ48" s="21"/>
      <c r="AK48" s="3"/>
      <c r="AL48" s="3"/>
      <c r="AM48" s="137"/>
      <c r="AN48" s="127"/>
    </row>
    <row r="49" spans="1:40" ht="16.5" thickBot="1">
      <c r="A49" s="231" t="s">
        <v>76</v>
      </c>
      <c r="B49" s="232" t="s">
        <v>77</v>
      </c>
      <c r="C49" s="233" t="s">
        <v>78</v>
      </c>
      <c r="D49" s="233" t="s">
        <v>81</v>
      </c>
      <c r="E49" s="139">
        <f>SUM(K49,Q49,W49,AC49,AH49,AM49)</f>
        <v>20</v>
      </c>
      <c r="F49" s="134"/>
      <c r="G49" s="21"/>
      <c r="H49" s="3"/>
      <c r="I49" s="3"/>
      <c r="J49" s="13"/>
      <c r="K49" s="138"/>
      <c r="L49" s="134"/>
      <c r="M49" s="21"/>
      <c r="N49" s="3"/>
      <c r="O49" s="3"/>
      <c r="P49" s="13"/>
      <c r="Q49" s="138"/>
      <c r="R49" s="221"/>
      <c r="S49" s="21"/>
      <c r="T49" s="3"/>
      <c r="U49" s="3"/>
      <c r="V49" s="13"/>
      <c r="W49" s="138"/>
      <c r="X49" s="134"/>
      <c r="Y49" s="21"/>
      <c r="Z49" s="3"/>
      <c r="AA49" s="3"/>
      <c r="AB49" s="13"/>
      <c r="AC49" s="138"/>
      <c r="AD49" s="78"/>
      <c r="AE49" s="242" t="s">
        <v>30</v>
      </c>
      <c r="AF49" s="3">
        <v>53.88</v>
      </c>
      <c r="AG49" s="3">
        <v>0</v>
      </c>
      <c r="AH49" s="138">
        <v>20</v>
      </c>
      <c r="AI49" s="134">
        <v>20</v>
      </c>
      <c r="AJ49" s="21"/>
      <c r="AK49" s="3"/>
      <c r="AL49" s="3"/>
      <c r="AM49" s="138"/>
      <c r="AN49" s="134"/>
    </row>
    <row r="50" spans="1:40" ht="16.5" thickBot="1">
      <c r="A50" s="2" t="s">
        <v>67</v>
      </c>
      <c r="B50" s="2" t="s">
        <v>68</v>
      </c>
      <c r="C50" s="2" t="s">
        <v>69</v>
      </c>
      <c r="D50" s="5" t="s">
        <v>70</v>
      </c>
      <c r="E50" s="139">
        <f>SUM(K50,Q50,W50,AC50,AH50,AM50)</f>
        <v>0</v>
      </c>
      <c r="F50" s="135"/>
      <c r="G50" s="21"/>
      <c r="H50" s="3"/>
      <c r="I50" s="3"/>
      <c r="J50" s="13"/>
      <c r="K50" s="139"/>
      <c r="L50" s="135"/>
      <c r="M50" s="21"/>
      <c r="N50" s="3"/>
      <c r="O50" s="3"/>
      <c r="P50" s="13"/>
      <c r="Q50" s="139"/>
      <c r="R50" s="221"/>
      <c r="S50" s="21"/>
      <c r="T50" s="3"/>
      <c r="U50" s="3"/>
      <c r="V50" s="13"/>
      <c r="W50" s="139"/>
      <c r="X50" s="135"/>
      <c r="Y50" s="21"/>
      <c r="Z50" s="3"/>
      <c r="AA50" s="3"/>
      <c r="AB50" s="13"/>
      <c r="AC50" s="139"/>
      <c r="AD50" s="79"/>
      <c r="AE50" s="21"/>
      <c r="AF50" s="3"/>
      <c r="AG50" s="3"/>
      <c r="AH50" s="139"/>
      <c r="AI50" s="135"/>
      <c r="AJ50" s="21"/>
      <c r="AK50" s="3"/>
      <c r="AL50" s="3"/>
      <c r="AM50" s="139"/>
      <c r="AN50" s="135"/>
    </row>
    <row r="51" spans="1:40" ht="16.5" thickBot="1"/>
    <row r="52" spans="1:40" s="68" customFormat="1" ht="63">
      <c r="A52" s="66" t="s">
        <v>84</v>
      </c>
      <c r="B52" s="66"/>
      <c r="C52" s="66"/>
      <c r="D52" s="86"/>
      <c r="E52" s="193" t="s">
        <v>4</v>
      </c>
      <c r="F52" s="82" t="s">
        <v>5</v>
      </c>
      <c r="G52" s="75" t="s">
        <v>6</v>
      </c>
      <c r="H52" s="66" t="s">
        <v>7</v>
      </c>
      <c r="I52" s="67" t="s">
        <v>8</v>
      </c>
      <c r="J52" s="76" t="s">
        <v>9</v>
      </c>
      <c r="K52" s="152" t="s">
        <v>10</v>
      </c>
      <c r="L52" s="82" t="s">
        <v>11</v>
      </c>
      <c r="M52" s="75" t="s">
        <v>6</v>
      </c>
      <c r="N52" s="66" t="s">
        <v>7</v>
      </c>
      <c r="O52" s="67" t="s">
        <v>8</v>
      </c>
      <c r="P52" s="76" t="s">
        <v>9</v>
      </c>
      <c r="Q52" s="152" t="s">
        <v>10</v>
      </c>
      <c r="R52" s="82" t="s">
        <v>11</v>
      </c>
      <c r="S52" s="75" t="s">
        <v>6</v>
      </c>
      <c r="T52" s="66" t="s">
        <v>7</v>
      </c>
      <c r="U52" s="67" t="s">
        <v>8</v>
      </c>
      <c r="V52" s="76" t="s">
        <v>9</v>
      </c>
      <c r="W52" s="152" t="s">
        <v>10</v>
      </c>
      <c r="X52" s="82" t="s">
        <v>11</v>
      </c>
      <c r="Y52" s="75" t="s">
        <v>6</v>
      </c>
      <c r="Z52" s="66" t="s">
        <v>7</v>
      </c>
      <c r="AA52" s="67" t="s">
        <v>8</v>
      </c>
      <c r="AB52" s="76" t="s">
        <v>9</v>
      </c>
      <c r="AC52" s="152" t="s">
        <v>10</v>
      </c>
      <c r="AD52" s="82" t="s">
        <v>11</v>
      </c>
      <c r="AE52" s="75" t="s">
        <v>6</v>
      </c>
      <c r="AF52" s="66" t="s">
        <v>361</v>
      </c>
      <c r="AG52" s="67" t="s">
        <v>9</v>
      </c>
      <c r="AH52" s="152" t="s">
        <v>10</v>
      </c>
      <c r="AI52" s="82" t="s">
        <v>11</v>
      </c>
      <c r="AJ52" s="75" t="s">
        <v>6</v>
      </c>
      <c r="AK52" s="66" t="s">
        <v>361</v>
      </c>
      <c r="AL52" s="67" t="s">
        <v>9</v>
      </c>
      <c r="AM52" s="152" t="s">
        <v>10</v>
      </c>
      <c r="AN52" s="82" t="s">
        <v>11</v>
      </c>
    </row>
    <row r="53" spans="1:40">
      <c r="A53" s="1" t="s">
        <v>12</v>
      </c>
      <c r="B53" s="1" t="s">
        <v>13</v>
      </c>
      <c r="C53" s="4" t="s">
        <v>14</v>
      </c>
      <c r="D53" s="4" t="s">
        <v>15</v>
      </c>
      <c r="E53" s="137">
        <f>SUM(K53,Q53,W53,AC53,AH53)</f>
        <v>0</v>
      </c>
      <c r="F53" s="127"/>
      <c r="G53" s="21"/>
      <c r="H53" s="3"/>
      <c r="I53" s="3"/>
      <c r="J53" s="13"/>
      <c r="K53" s="137"/>
      <c r="L53" s="127"/>
      <c r="M53" s="21"/>
      <c r="N53" s="3"/>
      <c r="O53" s="3"/>
      <c r="P53" s="13"/>
      <c r="Q53" s="137"/>
      <c r="R53" s="127"/>
      <c r="S53" s="21"/>
      <c r="T53" s="3"/>
      <c r="U53" s="3"/>
      <c r="V53" s="13"/>
      <c r="W53" s="137"/>
      <c r="X53" s="127"/>
      <c r="Y53" s="21"/>
      <c r="Z53" s="3"/>
      <c r="AA53" s="3"/>
      <c r="AB53" s="13"/>
      <c r="AC53" s="137"/>
      <c r="AD53" s="127"/>
      <c r="AE53" s="21"/>
      <c r="AF53" s="3"/>
      <c r="AG53" s="3"/>
      <c r="AH53" s="137"/>
      <c r="AI53" s="127"/>
      <c r="AJ53" s="21"/>
      <c r="AK53" s="3"/>
      <c r="AL53" s="3"/>
      <c r="AM53" s="137"/>
      <c r="AN53" s="127"/>
    </row>
    <row r="54" spans="1:40">
      <c r="A54" s="10" t="s">
        <v>85</v>
      </c>
      <c r="B54" s="2" t="s">
        <v>86</v>
      </c>
      <c r="C54" s="5" t="s">
        <v>87</v>
      </c>
      <c r="D54" s="5" t="s">
        <v>88</v>
      </c>
      <c r="E54" s="137">
        <f t="shared" ref="E54:E67" si="3">SUM(K54,Q54,W54,AC54,AH54,AM54)</f>
        <v>0</v>
      </c>
      <c r="F54" s="127"/>
      <c r="G54" s="21"/>
      <c r="H54" s="3"/>
      <c r="I54" s="3"/>
      <c r="J54" s="13"/>
      <c r="K54" s="137"/>
      <c r="L54" s="127"/>
      <c r="M54" s="21"/>
      <c r="N54" s="3"/>
      <c r="O54" s="3"/>
      <c r="P54" s="13"/>
      <c r="Q54" s="137"/>
      <c r="R54" s="127"/>
      <c r="S54" s="21"/>
      <c r="T54" s="3"/>
      <c r="U54" s="3"/>
      <c r="V54" s="13"/>
      <c r="W54" s="137"/>
      <c r="X54" s="127"/>
      <c r="Y54" s="21"/>
      <c r="Z54" s="3"/>
      <c r="AA54" s="3"/>
      <c r="AB54" s="13"/>
      <c r="AC54" s="137"/>
      <c r="AD54" s="127"/>
      <c r="AE54" s="21"/>
      <c r="AF54" s="3"/>
      <c r="AG54" s="3"/>
      <c r="AH54" s="137"/>
      <c r="AI54" s="127"/>
      <c r="AJ54" s="21"/>
      <c r="AK54" s="3"/>
      <c r="AL54" s="3"/>
      <c r="AM54" s="137"/>
      <c r="AN54" s="127"/>
    </row>
    <row r="55" spans="1:40">
      <c r="A55" s="10" t="s">
        <v>89</v>
      </c>
      <c r="B55" s="2" t="s">
        <v>90</v>
      </c>
      <c r="C55" s="5" t="s">
        <v>91</v>
      </c>
      <c r="D55" s="5" t="s">
        <v>92</v>
      </c>
      <c r="E55" s="137">
        <f t="shared" si="3"/>
        <v>0</v>
      </c>
      <c r="F55" s="127"/>
      <c r="G55" s="21"/>
      <c r="H55" s="3"/>
      <c r="I55" s="3"/>
      <c r="J55" s="13"/>
      <c r="K55" s="137"/>
      <c r="L55" s="127"/>
      <c r="M55" s="21"/>
      <c r="N55" s="3"/>
      <c r="O55" s="3"/>
      <c r="P55" s="13"/>
      <c r="Q55" s="137"/>
      <c r="R55" s="127"/>
      <c r="S55" s="21"/>
      <c r="T55" s="3"/>
      <c r="U55" s="3"/>
      <c r="V55" s="13"/>
      <c r="W55" s="137"/>
      <c r="X55" s="127"/>
      <c r="Y55" s="21"/>
      <c r="Z55" s="3"/>
      <c r="AA55" s="3"/>
      <c r="AB55" s="13"/>
      <c r="AC55" s="137"/>
      <c r="AD55" s="127"/>
      <c r="AE55" s="21"/>
      <c r="AF55" s="3"/>
      <c r="AG55" s="3"/>
      <c r="AH55" s="137"/>
      <c r="AI55" s="127"/>
      <c r="AJ55" s="21"/>
      <c r="AK55" s="3"/>
      <c r="AL55" s="3"/>
      <c r="AM55" s="137"/>
      <c r="AN55" s="127"/>
    </row>
    <row r="56" spans="1:40">
      <c r="A56" s="10" t="s">
        <v>93</v>
      </c>
      <c r="B56" s="2" t="s">
        <v>94</v>
      </c>
      <c r="C56" s="5" t="s">
        <v>95</v>
      </c>
      <c r="D56" s="5" t="s">
        <v>96</v>
      </c>
      <c r="E56" s="137">
        <f t="shared" si="3"/>
        <v>47</v>
      </c>
      <c r="F56" s="127">
        <v>37</v>
      </c>
      <c r="G56" s="21">
        <v>0</v>
      </c>
      <c r="H56" s="3">
        <v>0</v>
      </c>
      <c r="I56" s="3">
        <v>83.78</v>
      </c>
      <c r="J56" s="13">
        <v>0</v>
      </c>
      <c r="K56" s="137">
        <v>23</v>
      </c>
      <c r="L56" s="127">
        <v>18</v>
      </c>
      <c r="M56" s="21" t="s">
        <v>30</v>
      </c>
      <c r="N56" s="3">
        <v>0</v>
      </c>
      <c r="O56" s="3" t="s">
        <v>97</v>
      </c>
      <c r="P56" s="13">
        <v>0</v>
      </c>
      <c r="Q56" s="137">
        <v>24</v>
      </c>
      <c r="R56" s="127">
        <v>19</v>
      </c>
      <c r="S56" s="21"/>
      <c r="T56" s="3"/>
      <c r="U56" s="3"/>
      <c r="V56" s="13"/>
      <c r="W56" s="137"/>
      <c r="X56" s="127"/>
      <c r="Y56" s="21"/>
      <c r="Z56" s="3"/>
      <c r="AA56" s="3"/>
      <c r="AB56" s="13"/>
      <c r="AC56" s="137"/>
      <c r="AD56" s="127"/>
      <c r="AE56" s="21"/>
      <c r="AF56" s="3"/>
      <c r="AG56" s="3"/>
      <c r="AH56" s="137"/>
      <c r="AI56" s="127"/>
      <c r="AJ56" s="21"/>
      <c r="AK56" s="3"/>
      <c r="AL56" s="3"/>
      <c r="AM56" s="137"/>
      <c r="AN56" s="127"/>
    </row>
    <row r="57" spans="1:40">
      <c r="A57" s="10" t="s">
        <v>74</v>
      </c>
      <c r="B57" s="2" t="s">
        <v>75</v>
      </c>
      <c r="C57" s="5" t="s">
        <v>98</v>
      </c>
      <c r="D57" s="5" t="s">
        <v>99</v>
      </c>
      <c r="E57" s="137">
        <f t="shared" si="3"/>
        <v>0</v>
      </c>
      <c r="F57" s="127"/>
      <c r="G57" s="21"/>
      <c r="H57" s="3"/>
      <c r="I57" s="3"/>
      <c r="J57" s="13"/>
      <c r="K57" s="137"/>
      <c r="L57" s="127"/>
      <c r="M57" s="21"/>
      <c r="N57" s="3"/>
      <c r="O57" s="3"/>
      <c r="P57" s="13"/>
      <c r="Q57" s="137"/>
      <c r="R57" s="127"/>
      <c r="S57" s="21"/>
      <c r="T57" s="3"/>
      <c r="U57" s="3"/>
      <c r="V57" s="13"/>
      <c r="W57" s="137"/>
      <c r="X57" s="127"/>
      <c r="Y57" s="21"/>
      <c r="Z57" s="3"/>
      <c r="AA57" s="3"/>
      <c r="AB57" s="13"/>
      <c r="AC57" s="137"/>
      <c r="AD57" s="127"/>
      <c r="AE57" s="21"/>
      <c r="AF57" s="3"/>
      <c r="AG57" s="3"/>
      <c r="AH57" s="137"/>
      <c r="AI57" s="127"/>
      <c r="AJ57" s="21"/>
      <c r="AK57" s="3"/>
      <c r="AL57" s="3"/>
      <c r="AM57" s="137"/>
      <c r="AN57" s="127"/>
    </row>
    <row r="58" spans="1:40">
      <c r="A58" s="10" t="s">
        <v>93</v>
      </c>
      <c r="B58" s="2" t="s">
        <v>94</v>
      </c>
      <c r="C58" s="5" t="s">
        <v>95</v>
      </c>
      <c r="D58" s="5" t="s">
        <v>100</v>
      </c>
      <c r="E58" s="137">
        <f t="shared" si="3"/>
        <v>69</v>
      </c>
      <c r="F58" s="127">
        <v>40</v>
      </c>
      <c r="G58" s="21">
        <v>0</v>
      </c>
      <c r="H58" s="3">
        <v>0</v>
      </c>
      <c r="I58" s="3">
        <v>77.84</v>
      </c>
      <c r="J58" s="13">
        <v>0</v>
      </c>
      <c r="K58" s="137">
        <v>25</v>
      </c>
      <c r="L58" s="127">
        <v>20</v>
      </c>
      <c r="M58" s="21" t="s">
        <v>30</v>
      </c>
      <c r="N58" s="3">
        <v>0</v>
      </c>
      <c r="O58" s="3" t="s">
        <v>101</v>
      </c>
      <c r="P58" s="13">
        <v>0</v>
      </c>
      <c r="Q58" s="137">
        <v>25</v>
      </c>
      <c r="R58" s="127">
        <v>20</v>
      </c>
      <c r="S58" s="21" t="s">
        <v>30</v>
      </c>
      <c r="T58" s="3">
        <v>0</v>
      </c>
      <c r="U58" s="3" t="s">
        <v>102</v>
      </c>
      <c r="V58" s="13">
        <v>0</v>
      </c>
      <c r="W58" s="137">
        <v>19</v>
      </c>
      <c r="X58" s="127">
        <v>19</v>
      </c>
      <c r="Y58" s="21"/>
      <c r="Z58" s="3"/>
      <c r="AA58" s="3"/>
      <c r="AB58" s="13"/>
      <c r="AC58" s="137"/>
      <c r="AD58" s="127"/>
      <c r="AE58" s="21"/>
      <c r="AF58" s="3"/>
      <c r="AG58" s="3"/>
      <c r="AH58" s="137"/>
      <c r="AI58" s="127"/>
      <c r="AJ58" s="21"/>
      <c r="AK58" s="3"/>
      <c r="AL58" s="3"/>
      <c r="AM58" s="137"/>
      <c r="AN58" s="127"/>
    </row>
    <row r="59" spans="1:40">
      <c r="A59" s="10" t="s">
        <v>103</v>
      </c>
      <c r="B59" s="2" t="s">
        <v>104</v>
      </c>
      <c r="C59" s="5" t="s">
        <v>22</v>
      </c>
      <c r="D59" s="5" t="s">
        <v>105</v>
      </c>
      <c r="E59" s="137">
        <f t="shared" si="3"/>
        <v>0</v>
      </c>
      <c r="F59" s="127"/>
      <c r="G59" s="21"/>
      <c r="H59" s="3"/>
      <c r="I59" s="3"/>
      <c r="J59" s="13"/>
      <c r="K59" s="137"/>
      <c r="L59" s="127"/>
      <c r="M59" s="21"/>
      <c r="N59" s="3"/>
      <c r="O59" s="3"/>
      <c r="P59" s="13"/>
      <c r="Q59" s="137"/>
      <c r="R59" s="127"/>
      <c r="S59" s="21"/>
      <c r="T59" s="3"/>
      <c r="U59" s="3"/>
      <c r="V59" s="13"/>
      <c r="W59" s="137"/>
      <c r="X59" s="127"/>
      <c r="Y59" s="21"/>
      <c r="Z59" s="3"/>
      <c r="AA59" s="3"/>
      <c r="AB59" s="13"/>
      <c r="AC59" s="137"/>
      <c r="AD59" s="127"/>
      <c r="AE59" s="21"/>
      <c r="AF59" s="3"/>
      <c r="AG59" s="3"/>
      <c r="AH59" s="137"/>
      <c r="AI59" s="127"/>
      <c r="AJ59" s="21"/>
      <c r="AK59" s="3"/>
      <c r="AL59" s="3"/>
      <c r="AM59" s="137"/>
      <c r="AN59" s="127"/>
    </row>
    <row r="60" spans="1:40">
      <c r="A60" s="10" t="s">
        <v>106</v>
      </c>
      <c r="B60" s="2" t="s">
        <v>107</v>
      </c>
      <c r="C60" s="5" t="s">
        <v>108</v>
      </c>
      <c r="D60" s="5" t="s">
        <v>109</v>
      </c>
      <c r="E60" s="137">
        <f t="shared" si="3"/>
        <v>0</v>
      </c>
      <c r="F60" s="127"/>
      <c r="G60" s="21"/>
      <c r="H60" s="3"/>
      <c r="I60" s="3"/>
      <c r="J60" s="13"/>
      <c r="K60" s="137"/>
      <c r="L60" s="127"/>
      <c r="M60" s="21"/>
      <c r="N60" s="3"/>
      <c r="O60" s="3"/>
      <c r="P60" s="13"/>
      <c r="Q60" s="137"/>
      <c r="R60" s="127"/>
      <c r="S60" s="21"/>
      <c r="T60" s="3"/>
      <c r="U60" s="3"/>
      <c r="V60" s="13"/>
      <c r="W60" s="137"/>
      <c r="X60" s="127"/>
      <c r="Y60" s="21"/>
      <c r="Z60" s="3"/>
      <c r="AA60" s="3"/>
      <c r="AB60" s="13"/>
      <c r="AC60" s="137"/>
      <c r="AD60" s="127"/>
      <c r="AE60" s="21"/>
      <c r="AF60" s="3"/>
      <c r="AG60" s="3"/>
      <c r="AH60" s="137"/>
      <c r="AI60" s="127"/>
      <c r="AJ60" s="21"/>
      <c r="AK60" s="3"/>
      <c r="AL60" s="3"/>
      <c r="AM60" s="137"/>
      <c r="AN60" s="127"/>
    </row>
    <row r="61" spans="1:40">
      <c r="A61" s="10" t="s">
        <v>110</v>
      </c>
      <c r="B61" s="2" t="s">
        <v>111</v>
      </c>
      <c r="C61" s="5" t="s">
        <v>112</v>
      </c>
      <c r="D61" s="5" t="s">
        <v>113</v>
      </c>
      <c r="E61" s="137">
        <f t="shared" si="3"/>
        <v>0</v>
      </c>
      <c r="F61" s="127"/>
      <c r="G61" s="21"/>
      <c r="H61" s="3"/>
      <c r="I61" s="3"/>
      <c r="J61" s="13"/>
      <c r="K61" s="137"/>
      <c r="L61" s="127"/>
      <c r="M61" s="21"/>
      <c r="N61" s="3"/>
      <c r="O61" s="3"/>
      <c r="P61" s="13"/>
      <c r="Q61" s="137"/>
      <c r="R61" s="127"/>
      <c r="S61" s="21"/>
      <c r="T61" s="3"/>
      <c r="U61" s="3"/>
      <c r="V61" s="13"/>
      <c r="W61" s="137"/>
      <c r="X61" s="127"/>
      <c r="Y61" s="21"/>
      <c r="Z61" s="3"/>
      <c r="AA61" s="3"/>
      <c r="AB61" s="13"/>
      <c r="AC61" s="137"/>
      <c r="AD61" s="127"/>
      <c r="AE61" s="21"/>
      <c r="AF61" s="3"/>
      <c r="AG61" s="3"/>
      <c r="AH61" s="137"/>
      <c r="AI61" s="127"/>
      <c r="AJ61" s="21"/>
      <c r="AK61" s="3"/>
      <c r="AL61" s="3"/>
      <c r="AM61" s="137"/>
      <c r="AN61" s="127"/>
    </row>
    <row r="62" spans="1:40">
      <c r="A62" s="2" t="s">
        <v>114</v>
      </c>
      <c r="B62" s="2" t="s">
        <v>115</v>
      </c>
      <c r="C62" s="2" t="s">
        <v>116</v>
      </c>
      <c r="D62" s="5" t="s">
        <v>117</v>
      </c>
      <c r="E62" s="137">
        <f t="shared" si="3"/>
        <v>0</v>
      </c>
      <c r="F62" s="127"/>
      <c r="G62" s="21"/>
      <c r="H62" s="3"/>
      <c r="I62" s="3"/>
      <c r="J62" s="13"/>
      <c r="K62" s="137"/>
      <c r="L62" s="127"/>
      <c r="M62" s="21"/>
      <c r="N62" s="3"/>
      <c r="O62" s="3"/>
      <c r="P62" s="13"/>
      <c r="Q62" s="137"/>
      <c r="R62" s="127"/>
      <c r="S62" s="21"/>
      <c r="T62" s="3"/>
      <c r="U62" s="3"/>
      <c r="V62" s="13"/>
      <c r="W62" s="137"/>
      <c r="X62" s="127"/>
      <c r="Y62" s="21"/>
      <c r="Z62" s="3"/>
      <c r="AA62" s="3"/>
      <c r="AB62" s="13"/>
      <c r="AC62" s="137"/>
      <c r="AD62" s="127"/>
      <c r="AE62" s="21"/>
      <c r="AF62" s="3"/>
      <c r="AG62" s="3"/>
      <c r="AH62" s="137"/>
      <c r="AI62" s="127"/>
      <c r="AJ62" s="21"/>
      <c r="AK62" s="3"/>
      <c r="AL62" s="3"/>
      <c r="AM62" s="137"/>
      <c r="AN62" s="127"/>
    </row>
    <row r="63" spans="1:40">
      <c r="A63" s="2" t="s">
        <v>118</v>
      </c>
      <c r="B63" s="2" t="s">
        <v>119</v>
      </c>
      <c r="C63" s="2" t="s">
        <v>120</v>
      </c>
      <c r="D63" s="5" t="s">
        <v>121</v>
      </c>
      <c r="E63" s="137">
        <f t="shared" si="3"/>
        <v>0</v>
      </c>
      <c r="F63" s="127"/>
      <c r="G63" s="21"/>
      <c r="H63" s="3"/>
      <c r="I63" s="3"/>
      <c r="J63" s="13"/>
      <c r="K63" s="137"/>
      <c r="L63" s="127"/>
      <c r="M63" s="21"/>
      <c r="N63" s="3"/>
      <c r="O63" s="3"/>
      <c r="P63" s="13"/>
      <c r="Q63" s="137"/>
      <c r="R63" s="127"/>
      <c r="S63" s="21"/>
      <c r="T63" s="3"/>
      <c r="U63" s="3"/>
      <c r="V63" s="13"/>
      <c r="W63" s="137"/>
      <c r="X63" s="127"/>
      <c r="Y63" s="21"/>
      <c r="Z63" s="3"/>
      <c r="AA63" s="3"/>
      <c r="AB63" s="13"/>
      <c r="AC63" s="137"/>
      <c r="AD63" s="127"/>
      <c r="AE63" s="21"/>
      <c r="AF63" s="3"/>
      <c r="AG63" s="3"/>
      <c r="AH63" s="137"/>
      <c r="AI63" s="127"/>
      <c r="AJ63" s="21"/>
      <c r="AK63" s="3"/>
      <c r="AL63" s="3"/>
      <c r="AM63" s="137"/>
      <c r="AN63" s="127"/>
    </row>
    <row r="64" spans="1:40">
      <c r="A64" s="2" t="s">
        <v>122</v>
      </c>
      <c r="B64" s="2" t="s">
        <v>123</v>
      </c>
      <c r="C64" s="2"/>
      <c r="D64" s="5" t="s">
        <v>124</v>
      </c>
      <c r="E64" s="137">
        <f t="shared" si="3"/>
        <v>20</v>
      </c>
      <c r="F64" s="127"/>
      <c r="G64" s="21"/>
      <c r="H64" s="3"/>
      <c r="I64" s="3"/>
      <c r="J64" s="13"/>
      <c r="K64" s="137"/>
      <c r="L64" s="127"/>
      <c r="M64" s="21"/>
      <c r="N64" s="3"/>
      <c r="O64" s="3"/>
      <c r="P64" s="13"/>
      <c r="Q64" s="137"/>
      <c r="R64" s="127"/>
      <c r="S64" s="21"/>
      <c r="T64" s="3"/>
      <c r="U64" s="3"/>
      <c r="V64" s="13"/>
      <c r="W64" s="137"/>
      <c r="X64" s="127"/>
      <c r="Y64" s="21" t="s">
        <v>51</v>
      </c>
      <c r="Z64" s="3" t="s">
        <v>30</v>
      </c>
      <c r="AA64" s="3" t="s">
        <v>125</v>
      </c>
      <c r="AB64" s="13">
        <v>0</v>
      </c>
      <c r="AC64" s="137">
        <v>20</v>
      </c>
      <c r="AD64" s="127">
        <v>20</v>
      </c>
      <c r="AE64" s="21"/>
      <c r="AF64" s="3"/>
      <c r="AG64" s="3"/>
      <c r="AH64" s="137"/>
      <c r="AI64" s="127"/>
      <c r="AJ64" s="21"/>
      <c r="AK64" s="3"/>
      <c r="AL64" s="3"/>
      <c r="AM64" s="137"/>
      <c r="AN64" s="127"/>
    </row>
    <row r="65" spans="1:40">
      <c r="A65" s="2" t="s">
        <v>122</v>
      </c>
      <c r="B65" s="2" t="s">
        <v>123</v>
      </c>
      <c r="C65" s="2"/>
      <c r="D65" s="5" t="s">
        <v>126</v>
      </c>
      <c r="E65" s="137">
        <f t="shared" si="3"/>
        <v>38</v>
      </c>
      <c r="F65" s="127">
        <v>38</v>
      </c>
      <c r="G65" s="21"/>
      <c r="H65" s="3"/>
      <c r="I65" s="3"/>
      <c r="J65" s="13"/>
      <c r="K65" s="137"/>
      <c r="L65" s="127"/>
      <c r="M65" s="21"/>
      <c r="N65" s="3"/>
      <c r="O65" s="3"/>
      <c r="P65" s="13"/>
      <c r="Q65" s="137"/>
      <c r="R65" s="127"/>
      <c r="S65" s="21"/>
      <c r="T65" s="3"/>
      <c r="U65" s="3"/>
      <c r="V65" s="13"/>
      <c r="W65" s="137"/>
      <c r="X65" s="127"/>
      <c r="Y65" s="21">
        <v>8</v>
      </c>
      <c r="Z65" s="3">
        <v>0</v>
      </c>
      <c r="AA65" s="3">
        <v>84.5</v>
      </c>
      <c r="AB65" s="13">
        <v>8</v>
      </c>
      <c r="AC65" s="137">
        <v>19</v>
      </c>
      <c r="AD65" s="127">
        <v>19</v>
      </c>
      <c r="AE65" s="21">
        <v>4</v>
      </c>
      <c r="AF65" s="3">
        <v>91.19</v>
      </c>
      <c r="AG65" s="3">
        <v>4</v>
      </c>
      <c r="AH65" s="137">
        <v>19</v>
      </c>
      <c r="AI65" s="127">
        <v>19</v>
      </c>
      <c r="AJ65" s="21"/>
      <c r="AK65" s="3"/>
      <c r="AL65" s="3"/>
      <c r="AM65" s="137"/>
      <c r="AN65" s="127"/>
    </row>
    <row r="66" spans="1:40">
      <c r="A66" s="2" t="s">
        <v>127</v>
      </c>
      <c r="B66" s="2" t="s">
        <v>94</v>
      </c>
      <c r="C66" s="2" t="s">
        <v>95</v>
      </c>
      <c r="D66" s="5" t="s">
        <v>128</v>
      </c>
      <c r="E66" s="137">
        <f t="shared" si="3"/>
        <v>42</v>
      </c>
      <c r="F66" s="127">
        <f>SUM(L66,R66,X66,AD66,AI66)</f>
        <v>37</v>
      </c>
      <c r="G66" s="21">
        <v>0</v>
      </c>
      <c r="H66" s="3">
        <v>0</v>
      </c>
      <c r="I66" s="3">
        <v>81</v>
      </c>
      <c r="J66" s="13"/>
      <c r="K66" s="137">
        <v>24</v>
      </c>
      <c r="L66" s="127">
        <v>19</v>
      </c>
      <c r="M66" s="107" t="s">
        <v>54</v>
      </c>
      <c r="N66" s="3"/>
      <c r="O66" s="3"/>
      <c r="P66" s="13"/>
      <c r="Q66" s="84">
        <v>0</v>
      </c>
      <c r="R66" s="84">
        <v>0</v>
      </c>
      <c r="S66" s="21">
        <v>4</v>
      </c>
      <c r="T66" s="3">
        <v>0</v>
      </c>
      <c r="U66" s="3">
        <v>81.2</v>
      </c>
      <c r="V66" s="13">
        <v>4</v>
      </c>
      <c r="W66" s="137">
        <v>18</v>
      </c>
      <c r="X66" s="127">
        <v>18</v>
      </c>
      <c r="Y66" s="21"/>
      <c r="Z66" s="3"/>
      <c r="AA66" s="3"/>
      <c r="AB66" s="13"/>
      <c r="AC66" s="137"/>
      <c r="AD66" s="127"/>
      <c r="AE66" s="21"/>
      <c r="AF66" s="3"/>
      <c r="AG66" s="3"/>
      <c r="AH66" s="137"/>
      <c r="AI66" s="127"/>
      <c r="AJ66" s="21"/>
      <c r="AK66" s="3"/>
      <c r="AL66" s="3"/>
      <c r="AM66" s="137"/>
      <c r="AN66" s="127"/>
    </row>
    <row r="67" spans="1:40" ht="16.5" thickBot="1">
      <c r="A67" s="2" t="s">
        <v>129</v>
      </c>
      <c r="B67" s="2" t="s">
        <v>130</v>
      </c>
      <c r="C67" s="2" t="s">
        <v>131</v>
      </c>
      <c r="D67" s="116" t="s">
        <v>132</v>
      </c>
      <c r="E67" s="137">
        <f t="shared" si="3"/>
        <v>20</v>
      </c>
      <c r="F67" s="135"/>
      <c r="G67" s="21"/>
      <c r="H67" s="3"/>
      <c r="I67" s="3"/>
      <c r="J67" s="13"/>
      <c r="K67" s="139"/>
      <c r="L67" s="135"/>
      <c r="M67" s="21"/>
      <c r="N67" s="3"/>
      <c r="O67" s="3"/>
      <c r="P67" s="13"/>
      <c r="Q67" s="139"/>
      <c r="R67" s="135"/>
      <c r="S67" s="21" t="s">
        <v>30</v>
      </c>
      <c r="T67" s="3">
        <v>0</v>
      </c>
      <c r="U67" s="3" t="s">
        <v>133</v>
      </c>
      <c r="V67" s="13">
        <v>0</v>
      </c>
      <c r="W67" s="139">
        <v>20</v>
      </c>
      <c r="X67" s="135">
        <v>20</v>
      </c>
      <c r="Y67" s="21"/>
      <c r="Z67" s="3"/>
      <c r="AA67" s="3"/>
      <c r="AB67" s="13"/>
      <c r="AC67" s="139"/>
      <c r="AD67" s="135"/>
      <c r="AE67" s="21"/>
      <c r="AF67" s="3"/>
      <c r="AG67" s="3"/>
      <c r="AH67" s="139"/>
      <c r="AI67" s="135"/>
      <c r="AJ67" s="21"/>
      <c r="AK67" s="3"/>
      <c r="AL67" s="3"/>
      <c r="AM67" s="139"/>
      <c r="AN67" s="135"/>
    </row>
    <row r="68" spans="1:40">
      <c r="A68" s="294" t="s">
        <v>144</v>
      </c>
      <c r="B68" s="295" t="s">
        <v>145</v>
      </c>
      <c r="C68" s="296" t="s">
        <v>146</v>
      </c>
      <c r="D68" s="296" t="s">
        <v>357</v>
      </c>
      <c r="E68" s="137">
        <f>SUM(K68,Q68,W68,AC68,AH68,AM68)</f>
        <v>20</v>
      </c>
      <c r="F68" s="127"/>
      <c r="G68" s="21"/>
      <c r="H68" s="3"/>
      <c r="I68" s="3"/>
      <c r="J68" s="13"/>
      <c r="K68" s="137"/>
      <c r="L68" s="127"/>
      <c r="M68" s="21"/>
      <c r="N68" s="3"/>
      <c r="O68" s="3"/>
      <c r="P68" s="13"/>
      <c r="Q68" s="137"/>
      <c r="R68" s="127"/>
      <c r="S68" s="21"/>
      <c r="T68" s="3"/>
      <c r="U68" s="3"/>
      <c r="V68" s="13"/>
      <c r="W68" s="137"/>
      <c r="X68" s="127"/>
      <c r="Y68" s="21"/>
      <c r="Z68" s="3"/>
      <c r="AA68" s="3"/>
      <c r="AB68" s="13"/>
      <c r="AC68" s="137"/>
      <c r="AD68" s="127"/>
      <c r="AE68" s="21" t="s">
        <v>51</v>
      </c>
      <c r="AF68" s="3" t="s">
        <v>371</v>
      </c>
      <c r="AG68" s="3"/>
      <c r="AH68" s="137">
        <v>20</v>
      </c>
      <c r="AI68" s="127">
        <v>20</v>
      </c>
      <c r="AJ68" s="21"/>
      <c r="AK68" s="3"/>
      <c r="AL68" s="3"/>
      <c r="AM68" s="137"/>
      <c r="AN68" s="127"/>
    </row>
    <row r="69" spans="1:40" ht="16.5" thickBot="1">
      <c r="A69" s="7"/>
      <c r="B69" s="7"/>
      <c r="C69" s="7"/>
      <c r="D69" s="7"/>
      <c r="M69" s="21"/>
      <c r="N69" s="3"/>
      <c r="O69" s="3"/>
      <c r="P69" s="13"/>
      <c r="Q69" s="46"/>
      <c r="R69" s="46"/>
    </row>
    <row r="70" spans="1:40" s="68" customFormat="1" ht="63">
      <c r="A70" s="241" t="s">
        <v>134</v>
      </c>
      <c r="B70" s="241"/>
      <c r="C70" s="66"/>
      <c r="D70" s="86"/>
      <c r="E70" s="193" t="s">
        <v>4</v>
      </c>
      <c r="F70" s="82" t="s">
        <v>5</v>
      </c>
      <c r="G70" s="75" t="s">
        <v>6</v>
      </c>
      <c r="H70" s="66" t="s">
        <v>7</v>
      </c>
      <c r="I70" s="67" t="s">
        <v>8</v>
      </c>
      <c r="J70" s="76" t="s">
        <v>9</v>
      </c>
      <c r="K70" s="152" t="s">
        <v>10</v>
      </c>
      <c r="L70" s="82" t="s">
        <v>11</v>
      </c>
      <c r="M70" s="75" t="s">
        <v>6</v>
      </c>
      <c r="N70" s="66" t="s">
        <v>7</v>
      </c>
      <c r="O70" s="67" t="s">
        <v>8</v>
      </c>
      <c r="P70" s="76" t="s">
        <v>9</v>
      </c>
      <c r="Q70" s="152" t="s">
        <v>10</v>
      </c>
      <c r="R70" s="82" t="s">
        <v>11</v>
      </c>
      <c r="S70" s="75" t="s">
        <v>6</v>
      </c>
      <c r="T70" s="66" t="s">
        <v>7</v>
      </c>
      <c r="U70" s="67" t="s">
        <v>8</v>
      </c>
      <c r="V70" s="76" t="s">
        <v>9</v>
      </c>
      <c r="W70" s="165" t="s">
        <v>10</v>
      </c>
      <c r="X70" s="82" t="s">
        <v>11</v>
      </c>
      <c r="Y70" s="75" t="s">
        <v>6</v>
      </c>
      <c r="Z70" s="66" t="s">
        <v>7</v>
      </c>
      <c r="AA70" s="67" t="s">
        <v>8</v>
      </c>
      <c r="AB70" s="76" t="s">
        <v>9</v>
      </c>
      <c r="AC70" s="152" t="s">
        <v>10</v>
      </c>
      <c r="AD70" s="82" t="s">
        <v>11</v>
      </c>
      <c r="AE70" s="75" t="s">
        <v>6</v>
      </c>
      <c r="AF70" s="66" t="s">
        <v>361</v>
      </c>
      <c r="AG70" s="67" t="s">
        <v>9</v>
      </c>
      <c r="AH70" s="152" t="s">
        <v>10</v>
      </c>
      <c r="AI70" s="82" t="s">
        <v>11</v>
      </c>
      <c r="AJ70" s="75" t="s">
        <v>6</v>
      </c>
      <c r="AK70" s="66" t="s">
        <v>8</v>
      </c>
      <c r="AL70" s="67" t="s">
        <v>9</v>
      </c>
      <c r="AM70" s="152" t="s">
        <v>10</v>
      </c>
      <c r="AN70" s="82" t="s">
        <v>11</v>
      </c>
    </row>
    <row r="71" spans="1:40">
      <c r="A71" s="1" t="s">
        <v>12</v>
      </c>
      <c r="B71" s="1" t="s">
        <v>13</v>
      </c>
      <c r="C71" s="4" t="s">
        <v>14</v>
      </c>
      <c r="D71" s="4" t="s">
        <v>15</v>
      </c>
      <c r="E71" s="137">
        <f>SUM(K71,Q71,W71,AC71,AH71)</f>
        <v>0</v>
      </c>
      <c r="F71" s="127"/>
      <c r="G71" s="21"/>
      <c r="H71" s="3"/>
      <c r="I71" s="3"/>
      <c r="J71" s="13"/>
      <c r="K71" s="137"/>
      <c r="L71" s="127"/>
      <c r="M71" s="21"/>
      <c r="N71" s="3"/>
      <c r="O71" s="3"/>
      <c r="P71" s="13"/>
      <c r="Q71" s="137"/>
      <c r="R71" s="127"/>
      <c r="S71" s="21"/>
      <c r="T71" s="3"/>
      <c r="U71" s="3"/>
      <c r="V71" s="13"/>
      <c r="W71" s="177"/>
      <c r="X71" s="127"/>
      <c r="Y71" s="21"/>
      <c r="Z71" s="3"/>
      <c r="AA71" s="3"/>
      <c r="AB71" s="13"/>
      <c r="AC71" s="137"/>
      <c r="AD71" s="127"/>
      <c r="AE71" s="21"/>
      <c r="AF71" s="3"/>
      <c r="AG71" s="3"/>
      <c r="AH71" s="137"/>
      <c r="AI71" s="127"/>
      <c r="AJ71" s="21"/>
      <c r="AK71" s="3"/>
      <c r="AL71" s="3"/>
      <c r="AM71" s="137"/>
      <c r="AN71" s="127"/>
    </row>
    <row r="72" spans="1:40">
      <c r="A72" s="10" t="s">
        <v>135</v>
      </c>
      <c r="B72" s="2" t="s">
        <v>136</v>
      </c>
      <c r="C72" s="5" t="s">
        <v>18</v>
      </c>
      <c r="D72" s="5" t="s">
        <v>137</v>
      </c>
      <c r="E72" s="137">
        <f t="shared" ref="E72:E81" si="4">SUM(K72,Q72,W72,AC72,AH72,AM72)</f>
        <v>42</v>
      </c>
      <c r="F72" s="127">
        <v>32</v>
      </c>
      <c r="G72" s="21">
        <v>4</v>
      </c>
      <c r="H72" s="3">
        <v>0</v>
      </c>
      <c r="I72" s="3">
        <v>89.25</v>
      </c>
      <c r="J72" s="13">
        <v>4</v>
      </c>
      <c r="K72" s="137">
        <v>21</v>
      </c>
      <c r="L72" s="127">
        <v>16</v>
      </c>
      <c r="M72" s="21">
        <v>8</v>
      </c>
      <c r="N72" s="3">
        <v>0</v>
      </c>
      <c r="O72" s="3">
        <v>84.44</v>
      </c>
      <c r="P72" s="13">
        <v>8</v>
      </c>
      <c r="Q72" s="137">
        <v>21</v>
      </c>
      <c r="R72" s="127">
        <v>16</v>
      </c>
      <c r="S72" s="21"/>
      <c r="T72" s="3"/>
      <c r="U72" s="3"/>
      <c r="V72" s="13"/>
      <c r="W72" s="177"/>
      <c r="X72" s="127"/>
      <c r="Y72" s="21"/>
      <c r="Z72" s="3"/>
      <c r="AA72" s="3"/>
      <c r="AB72" s="13"/>
      <c r="AC72" s="137"/>
      <c r="AD72" s="127"/>
      <c r="AE72" s="21"/>
      <c r="AF72" s="3"/>
      <c r="AG72" s="3"/>
      <c r="AH72" s="137"/>
      <c r="AI72" s="127"/>
      <c r="AJ72" s="21"/>
      <c r="AK72" s="3"/>
      <c r="AL72" s="3"/>
      <c r="AM72" s="137"/>
      <c r="AN72" s="127"/>
    </row>
    <row r="73" spans="1:40">
      <c r="A73" s="10" t="s">
        <v>135</v>
      </c>
      <c r="B73" s="2" t="s">
        <v>136</v>
      </c>
      <c r="C73" s="5" t="s">
        <v>18</v>
      </c>
      <c r="D73" s="5" t="s">
        <v>138</v>
      </c>
      <c r="E73" s="137">
        <f t="shared" si="4"/>
        <v>0</v>
      </c>
      <c r="F73" s="127"/>
      <c r="G73" s="21"/>
      <c r="H73" s="3"/>
      <c r="I73" s="3"/>
      <c r="J73" s="13"/>
      <c r="K73" s="137"/>
      <c r="L73" s="127"/>
      <c r="M73" s="21"/>
      <c r="N73" s="3"/>
      <c r="O73" s="3"/>
      <c r="P73" s="13"/>
      <c r="Q73" s="137"/>
      <c r="R73" s="127"/>
      <c r="S73" s="21"/>
      <c r="T73" s="3"/>
      <c r="U73" s="3"/>
      <c r="V73" s="13"/>
      <c r="W73" s="177"/>
      <c r="X73" s="127"/>
      <c r="Y73" s="21"/>
      <c r="Z73" s="3"/>
      <c r="AA73" s="3"/>
      <c r="AB73" s="13"/>
      <c r="AC73" s="137"/>
      <c r="AD73" s="127"/>
      <c r="AE73" s="21"/>
      <c r="AF73" s="3"/>
      <c r="AG73" s="3"/>
      <c r="AH73" s="137"/>
      <c r="AI73" s="127"/>
      <c r="AJ73" s="21"/>
      <c r="AK73" s="3"/>
      <c r="AL73" s="3"/>
      <c r="AM73" s="137"/>
      <c r="AN73" s="127"/>
    </row>
    <row r="74" spans="1:40">
      <c r="A74" s="10" t="s">
        <v>93</v>
      </c>
      <c r="B74" s="2" t="s">
        <v>94</v>
      </c>
      <c r="C74" s="5" t="s">
        <v>95</v>
      </c>
      <c r="D74" s="5" t="s">
        <v>96</v>
      </c>
      <c r="E74" s="137">
        <f t="shared" si="4"/>
        <v>63</v>
      </c>
      <c r="F74" s="127">
        <v>36</v>
      </c>
      <c r="G74" s="21">
        <v>4</v>
      </c>
      <c r="H74" s="3">
        <v>0</v>
      </c>
      <c r="I74" s="3">
        <v>84.82</v>
      </c>
      <c r="J74" s="13">
        <v>4</v>
      </c>
      <c r="K74" s="137">
        <v>22</v>
      </c>
      <c r="L74" s="127">
        <v>17</v>
      </c>
      <c r="M74" s="21">
        <v>4</v>
      </c>
      <c r="N74" s="3">
        <v>0</v>
      </c>
      <c r="O74" s="3">
        <v>71.56</v>
      </c>
      <c r="P74" s="13">
        <v>4</v>
      </c>
      <c r="Q74" s="137">
        <v>22</v>
      </c>
      <c r="R74" s="127">
        <v>17</v>
      </c>
      <c r="S74" s="21">
        <v>4</v>
      </c>
      <c r="T74" s="3">
        <v>0</v>
      </c>
      <c r="U74" s="3">
        <v>64.42</v>
      </c>
      <c r="V74" s="13">
        <v>4</v>
      </c>
      <c r="W74" s="177">
        <v>19</v>
      </c>
      <c r="X74" s="127">
        <v>19</v>
      </c>
      <c r="Y74" s="21"/>
      <c r="Z74" s="3"/>
      <c r="AA74" s="3"/>
      <c r="AB74" s="13"/>
      <c r="AC74" s="137"/>
      <c r="AD74" s="127"/>
      <c r="AE74" s="21"/>
      <c r="AF74" s="3"/>
      <c r="AG74" s="3"/>
      <c r="AH74" s="137"/>
      <c r="AI74" s="127"/>
      <c r="AJ74" s="21"/>
      <c r="AK74" s="3"/>
      <c r="AL74" s="3"/>
      <c r="AM74" s="137"/>
      <c r="AN74" s="127"/>
    </row>
    <row r="75" spans="1:40">
      <c r="A75" s="10" t="s">
        <v>93</v>
      </c>
      <c r="B75" s="2" t="s">
        <v>94</v>
      </c>
      <c r="C75" s="5" t="s">
        <v>95</v>
      </c>
      <c r="D75" s="5" t="s">
        <v>100</v>
      </c>
      <c r="E75" s="137">
        <f t="shared" si="4"/>
        <v>110</v>
      </c>
      <c r="F75" s="127">
        <v>40</v>
      </c>
      <c r="G75" s="242" t="s">
        <v>30</v>
      </c>
      <c r="H75" s="3">
        <v>0</v>
      </c>
      <c r="I75" s="243" t="s">
        <v>139</v>
      </c>
      <c r="J75" s="13">
        <v>0</v>
      </c>
      <c r="K75" s="137">
        <v>25</v>
      </c>
      <c r="L75" s="127">
        <v>20</v>
      </c>
      <c r="M75" s="21">
        <v>0</v>
      </c>
      <c r="N75" s="3">
        <v>0</v>
      </c>
      <c r="O75" s="3">
        <v>75.400000000000006</v>
      </c>
      <c r="P75" s="13">
        <v>0</v>
      </c>
      <c r="Q75" s="137">
        <v>25</v>
      </c>
      <c r="R75" s="127">
        <v>20</v>
      </c>
      <c r="S75" s="21">
        <v>4</v>
      </c>
      <c r="T75" s="3">
        <v>0</v>
      </c>
      <c r="U75" s="3">
        <v>64.099999999999994</v>
      </c>
      <c r="V75" s="13">
        <v>4</v>
      </c>
      <c r="W75" s="177">
        <v>20</v>
      </c>
      <c r="X75" s="127">
        <v>20</v>
      </c>
      <c r="AC75" s="137"/>
      <c r="AD75" s="127"/>
      <c r="AE75" s="242" t="s">
        <v>30</v>
      </c>
      <c r="AF75" s="3" t="s">
        <v>365</v>
      </c>
      <c r="AG75" s="3">
        <v>0</v>
      </c>
      <c r="AH75" s="137">
        <v>20</v>
      </c>
      <c r="AI75" s="127">
        <v>20</v>
      </c>
      <c r="AJ75" s="21">
        <v>4</v>
      </c>
      <c r="AK75" s="243">
        <v>85.69</v>
      </c>
      <c r="AL75" s="3">
        <v>4</v>
      </c>
      <c r="AM75" s="137">
        <v>20</v>
      </c>
      <c r="AN75" s="127">
        <v>20</v>
      </c>
    </row>
    <row r="76" spans="1:40">
      <c r="A76" s="10" t="s">
        <v>140</v>
      </c>
      <c r="B76" s="2" t="s">
        <v>141</v>
      </c>
      <c r="C76" s="5" t="s">
        <v>87</v>
      </c>
      <c r="D76" s="5" t="s">
        <v>142</v>
      </c>
      <c r="E76" s="137">
        <f>SUM(K76,Q76,W76,AC76,AH76,AM76)</f>
        <v>83</v>
      </c>
      <c r="F76" s="127">
        <v>38</v>
      </c>
      <c r="G76" s="242" t="s">
        <v>30</v>
      </c>
      <c r="H76" s="3">
        <v>0</v>
      </c>
      <c r="I76" s="3" t="s">
        <v>143</v>
      </c>
      <c r="J76" s="13">
        <v>0</v>
      </c>
      <c r="K76" s="137">
        <v>23</v>
      </c>
      <c r="L76" s="127">
        <v>18</v>
      </c>
      <c r="M76" s="21">
        <v>0</v>
      </c>
      <c r="N76" s="3">
        <v>0</v>
      </c>
      <c r="O76" s="3">
        <v>76.180000000000007</v>
      </c>
      <c r="P76" s="13">
        <v>0</v>
      </c>
      <c r="Q76" s="137">
        <v>24</v>
      </c>
      <c r="R76" s="127">
        <v>19</v>
      </c>
      <c r="S76" s="21">
        <v>8</v>
      </c>
      <c r="T76" s="3">
        <v>0</v>
      </c>
      <c r="U76" s="3">
        <v>66.790000000000006</v>
      </c>
      <c r="V76" s="13">
        <v>4</v>
      </c>
      <c r="W76" s="177">
        <v>17</v>
      </c>
      <c r="X76" s="127">
        <v>17</v>
      </c>
      <c r="Y76" s="21"/>
      <c r="Z76" s="3"/>
      <c r="AA76" s="3"/>
      <c r="AB76" s="13"/>
      <c r="AC76" s="137"/>
      <c r="AD76" s="127"/>
      <c r="AE76" s="242" t="s">
        <v>30</v>
      </c>
      <c r="AF76" s="3" t="s">
        <v>364</v>
      </c>
      <c r="AG76" s="3">
        <v>0</v>
      </c>
      <c r="AH76" s="137">
        <v>19</v>
      </c>
      <c r="AI76" s="127">
        <v>19</v>
      </c>
      <c r="AJ76" s="21"/>
      <c r="AK76" s="3"/>
      <c r="AL76" s="3"/>
      <c r="AM76" s="137"/>
      <c r="AN76" s="127"/>
    </row>
    <row r="77" spans="1:40">
      <c r="A77" s="10" t="s">
        <v>144</v>
      </c>
      <c r="B77" s="2" t="s">
        <v>145</v>
      </c>
      <c r="C77" s="5" t="s">
        <v>146</v>
      </c>
      <c r="D77" s="5" t="s">
        <v>357</v>
      </c>
      <c r="E77" s="137">
        <f t="shared" si="4"/>
        <v>0</v>
      </c>
      <c r="F77" s="127"/>
      <c r="G77" s="21"/>
      <c r="H77" s="3"/>
      <c r="I77" s="3"/>
      <c r="J77" s="13"/>
      <c r="K77" s="137"/>
      <c r="L77" s="127"/>
      <c r="M77" s="21"/>
      <c r="N77" s="3"/>
      <c r="O77" s="3"/>
      <c r="P77" s="13"/>
      <c r="Q77" s="137"/>
      <c r="R77" s="127"/>
      <c r="S77" s="21"/>
      <c r="T77" s="3"/>
      <c r="U77" s="3"/>
      <c r="V77" s="13"/>
      <c r="W77" s="177"/>
      <c r="X77" s="127"/>
      <c r="Y77" s="21"/>
      <c r="Z77" s="3"/>
      <c r="AA77" s="3"/>
      <c r="AB77" s="13"/>
      <c r="AC77" s="137"/>
      <c r="AD77" s="127"/>
      <c r="AE77" s="107">
        <v>13</v>
      </c>
      <c r="AF77" s="3">
        <v>92.88</v>
      </c>
      <c r="AG77" s="48">
        <v>13</v>
      </c>
      <c r="AH77" s="280" t="s">
        <v>183</v>
      </c>
      <c r="AI77" s="291" t="s">
        <v>183</v>
      </c>
      <c r="AJ77" s="21"/>
      <c r="AK77" s="3"/>
      <c r="AL77" s="3"/>
      <c r="AM77" s="280"/>
      <c r="AN77" s="291"/>
    </row>
    <row r="78" spans="1:40">
      <c r="A78" s="10" t="s">
        <v>144</v>
      </c>
      <c r="B78" s="2" t="s">
        <v>145</v>
      </c>
      <c r="C78" s="5" t="s">
        <v>146</v>
      </c>
      <c r="D78" s="5" t="s">
        <v>358</v>
      </c>
      <c r="E78" s="137">
        <f t="shared" si="4"/>
        <v>0</v>
      </c>
      <c r="F78" s="127"/>
      <c r="G78" s="21"/>
      <c r="H78" s="3"/>
      <c r="I78" s="3"/>
      <c r="J78" s="13"/>
      <c r="K78" s="137"/>
      <c r="L78" s="127"/>
      <c r="M78" s="21"/>
      <c r="N78" s="3"/>
      <c r="O78" s="3"/>
      <c r="P78" s="13"/>
      <c r="Q78" s="137"/>
      <c r="R78" s="127"/>
      <c r="S78" s="21"/>
      <c r="T78" s="3"/>
      <c r="U78" s="3"/>
      <c r="V78" s="13"/>
      <c r="W78" s="177"/>
      <c r="X78" s="127"/>
      <c r="Y78" s="21"/>
      <c r="Z78" s="3"/>
      <c r="AA78" s="3"/>
      <c r="AB78" s="13"/>
      <c r="AC78" s="137"/>
      <c r="AD78" s="127"/>
      <c r="AE78" s="107">
        <v>21</v>
      </c>
      <c r="AF78" s="3">
        <v>96.15</v>
      </c>
      <c r="AG78" s="48">
        <v>21</v>
      </c>
      <c r="AH78" s="280" t="s">
        <v>183</v>
      </c>
      <c r="AI78" s="291" t="s">
        <v>183</v>
      </c>
      <c r="AJ78" s="21"/>
      <c r="AK78" s="3"/>
      <c r="AL78" s="3"/>
      <c r="AM78" s="280"/>
      <c r="AN78" s="291"/>
    </row>
    <row r="79" spans="1:40">
      <c r="A79" s="2" t="s">
        <v>148</v>
      </c>
      <c r="B79" s="2" t="s">
        <v>111</v>
      </c>
      <c r="C79" s="2" t="s">
        <v>112</v>
      </c>
      <c r="D79" s="5" t="s">
        <v>113</v>
      </c>
      <c r="E79" s="137">
        <f t="shared" si="4"/>
        <v>20</v>
      </c>
      <c r="F79" s="127"/>
      <c r="G79" s="107">
        <v>16</v>
      </c>
      <c r="H79" s="48">
        <v>21</v>
      </c>
      <c r="I79" s="186">
        <v>7.7499999999999997E-4</v>
      </c>
      <c r="J79" s="13">
        <v>37</v>
      </c>
      <c r="K79" s="84">
        <v>0</v>
      </c>
      <c r="L79" s="84">
        <v>0</v>
      </c>
      <c r="M79" s="21">
        <v>8</v>
      </c>
      <c r="N79" s="3">
        <v>2</v>
      </c>
      <c r="O79" s="3">
        <v>94.4</v>
      </c>
      <c r="P79" s="13">
        <v>10</v>
      </c>
      <c r="Q79" s="137">
        <v>20</v>
      </c>
      <c r="R79" s="127">
        <v>15</v>
      </c>
      <c r="S79" s="21"/>
      <c r="T79" s="3"/>
      <c r="U79" s="3"/>
      <c r="V79" s="13"/>
      <c r="W79" s="177"/>
      <c r="X79" s="127"/>
      <c r="Y79" s="21"/>
      <c r="Z79" s="3"/>
      <c r="AA79" s="3"/>
      <c r="AB79" s="13"/>
      <c r="AC79" s="137"/>
      <c r="AD79" s="127"/>
      <c r="AE79" s="21"/>
      <c r="AF79" s="3"/>
      <c r="AG79" s="3"/>
      <c r="AH79" s="137"/>
      <c r="AI79" s="127"/>
      <c r="AJ79" s="21"/>
      <c r="AK79" s="3"/>
      <c r="AL79" s="3"/>
      <c r="AM79" s="137"/>
      <c r="AN79" s="127"/>
    </row>
    <row r="80" spans="1:40">
      <c r="A80" s="2" t="s">
        <v>127</v>
      </c>
      <c r="B80" s="2" t="s">
        <v>94</v>
      </c>
      <c r="C80" s="2" t="s">
        <v>95</v>
      </c>
      <c r="D80" s="5" t="s">
        <v>128</v>
      </c>
      <c r="E80" s="137">
        <f t="shared" si="4"/>
        <v>0</v>
      </c>
      <c r="F80" s="127"/>
      <c r="G80" s="107">
        <v>16</v>
      </c>
      <c r="H80" s="48">
        <v>9</v>
      </c>
      <c r="I80" s="3">
        <v>93.94</v>
      </c>
      <c r="J80" s="13">
        <v>25</v>
      </c>
      <c r="K80" s="84">
        <v>0</v>
      </c>
      <c r="L80" s="84">
        <v>0</v>
      </c>
      <c r="M80" s="21"/>
      <c r="N80" s="3"/>
      <c r="O80" s="3"/>
      <c r="P80" s="13"/>
      <c r="Q80" s="137"/>
      <c r="R80" s="127"/>
      <c r="S80" s="21"/>
      <c r="T80" s="3"/>
      <c r="U80" s="3"/>
      <c r="V80" s="13"/>
      <c r="W80" s="177"/>
      <c r="X80" s="127"/>
      <c r="Y80" s="21"/>
      <c r="Z80" s="3"/>
      <c r="AA80" s="3"/>
      <c r="AB80" s="13"/>
      <c r="AC80" s="137"/>
      <c r="AD80" s="127"/>
      <c r="AE80" s="21"/>
      <c r="AF80" s="3"/>
      <c r="AG80" s="3"/>
      <c r="AH80" s="137"/>
      <c r="AI80" s="127"/>
      <c r="AJ80" s="21"/>
      <c r="AK80" s="3"/>
      <c r="AL80" s="3"/>
      <c r="AM80" s="137"/>
      <c r="AN80" s="127"/>
    </row>
    <row r="81" spans="1:40" ht="16.5" thickBot="1">
      <c r="A81" s="2" t="s">
        <v>129</v>
      </c>
      <c r="B81" s="2" t="s">
        <v>130</v>
      </c>
      <c r="C81" s="2" t="s">
        <v>131</v>
      </c>
      <c r="D81" s="116" t="s">
        <v>132</v>
      </c>
      <c r="E81" s="137">
        <f t="shared" si="4"/>
        <v>65</v>
      </c>
      <c r="F81" s="127">
        <v>37</v>
      </c>
      <c r="G81" s="242" t="s">
        <v>30</v>
      </c>
      <c r="H81" s="3">
        <v>0</v>
      </c>
      <c r="I81" s="243" t="s">
        <v>149</v>
      </c>
      <c r="J81" s="13"/>
      <c r="K81" s="139">
        <v>24</v>
      </c>
      <c r="L81" s="135">
        <v>19</v>
      </c>
      <c r="M81" s="21">
        <v>0</v>
      </c>
      <c r="N81" s="3">
        <v>0</v>
      </c>
      <c r="O81" s="3">
        <v>75.56</v>
      </c>
      <c r="P81" s="13">
        <v>0</v>
      </c>
      <c r="Q81" s="139">
        <v>23</v>
      </c>
      <c r="R81" s="135">
        <v>18</v>
      </c>
      <c r="S81" s="21">
        <v>8</v>
      </c>
      <c r="T81" s="3">
        <v>0</v>
      </c>
      <c r="U81" s="3">
        <v>62.04</v>
      </c>
      <c r="V81" s="13">
        <v>8</v>
      </c>
      <c r="W81" s="178">
        <v>18</v>
      </c>
      <c r="X81" s="135">
        <v>18</v>
      </c>
      <c r="Y81" s="21"/>
      <c r="Z81" s="3"/>
      <c r="AA81" s="3"/>
      <c r="AB81" s="13"/>
      <c r="AC81" s="139"/>
      <c r="AD81" s="135"/>
      <c r="AE81" s="21"/>
      <c r="AF81" s="3"/>
      <c r="AG81" s="3"/>
      <c r="AH81" s="139"/>
      <c r="AI81" s="135"/>
      <c r="AJ81" s="21"/>
      <c r="AK81" s="3"/>
      <c r="AL81" s="3"/>
      <c r="AM81" s="139"/>
      <c r="AN81" s="135"/>
    </row>
    <row r="82" spans="1:40" ht="16.5" thickBot="1">
      <c r="A82" s="7"/>
      <c r="B82" s="7"/>
      <c r="C82" s="7"/>
      <c r="D82" s="7"/>
    </row>
    <row r="83" spans="1:40" s="68" customFormat="1" ht="63">
      <c r="A83" s="86" t="s">
        <v>150</v>
      </c>
      <c r="B83" s="113"/>
      <c r="C83" s="113"/>
      <c r="D83" s="86"/>
      <c r="E83" s="193" t="s">
        <v>4</v>
      </c>
      <c r="F83" s="82" t="s">
        <v>5</v>
      </c>
      <c r="G83" s="75" t="s">
        <v>6</v>
      </c>
      <c r="H83" s="66" t="s">
        <v>7</v>
      </c>
      <c r="I83" s="67" t="s">
        <v>8</v>
      </c>
      <c r="J83" s="77" t="s">
        <v>9</v>
      </c>
      <c r="K83" s="165" t="s">
        <v>10</v>
      </c>
      <c r="L83" s="82" t="s">
        <v>11</v>
      </c>
      <c r="M83" s="75" t="s">
        <v>6</v>
      </c>
      <c r="N83" s="66" t="s">
        <v>7</v>
      </c>
      <c r="O83" s="67" t="s">
        <v>8</v>
      </c>
      <c r="P83" s="77" t="s">
        <v>9</v>
      </c>
      <c r="Q83" s="152" t="s">
        <v>10</v>
      </c>
      <c r="R83" s="82" t="s">
        <v>11</v>
      </c>
      <c r="S83" s="75" t="s">
        <v>6</v>
      </c>
      <c r="T83" s="66" t="s">
        <v>7</v>
      </c>
      <c r="U83" s="67" t="s">
        <v>8</v>
      </c>
      <c r="V83" s="77" t="s">
        <v>9</v>
      </c>
      <c r="W83" s="152" t="s">
        <v>10</v>
      </c>
      <c r="X83" s="82" t="s">
        <v>11</v>
      </c>
      <c r="Y83" s="75" t="s">
        <v>6</v>
      </c>
      <c r="Z83" s="66" t="s">
        <v>7</v>
      </c>
      <c r="AA83" s="67" t="s">
        <v>8</v>
      </c>
      <c r="AB83" s="77" t="s">
        <v>9</v>
      </c>
      <c r="AC83" s="152" t="s">
        <v>10</v>
      </c>
      <c r="AD83" s="82" t="s">
        <v>11</v>
      </c>
      <c r="AE83" s="75" t="s">
        <v>6</v>
      </c>
      <c r="AF83" s="66" t="s">
        <v>361</v>
      </c>
      <c r="AG83" s="77" t="s">
        <v>9</v>
      </c>
      <c r="AH83" s="152" t="s">
        <v>10</v>
      </c>
      <c r="AI83" s="82" t="s">
        <v>11</v>
      </c>
      <c r="AJ83" s="75" t="s">
        <v>6</v>
      </c>
      <c r="AK83" s="66" t="s">
        <v>366</v>
      </c>
      <c r="AL83" s="77" t="s">
        <v>9</v>
      </c>
      <c r="AM83" s="152" t="s">
        <v>10</v>
      </c>
      <c r="AN83" s="82" t="s">
        <v>11</v>
      </c>
    </row>
    <row r="84" spans="1:40">
      <c r="A84" s="1" t="s">
        <v>12</v>
      </c>
      <c r="B84" s="1" t="s">
        <v>13</v>
      </c>
      <c r="C84" s="4" t="s">
        <v>14</v>
      </c>
      <c r="D84" s="4" t="s">
        <v>15</v>
      </c>
      <c r="E84" s="137">
        <f>SUM(K84,Q84,W84,AC84,AH84)</f>
        <v>0</v>
      </c>
      <c r="F84" s="127"/>
      <c r="G84" s="21"/>
      <c r="H84" s="3"/>
      <c r="I84" s="3"/>
      <c r="J84" s="13"/>
      <c r="K84" s="177"/>
      <c r="L84" s="127"/>
      <c r="M84" s="21"/>
      <c r="N84" s="3"/>
      <c r="O84" s="3"/>
      <c r="P84" s="13"/>
      <c r="Q84" s="137"/>
      <c r="R84" s="127"/>
      <c r="S84" s="21"/>
      <c r="T84" s="3"/>
      <c r="U84" s="3"/>
      <c r="V84" s="13"/>
      <c r="W84" s="137"/>
      <c r="X84" s="127"/>
      <c r="Y84" s="21"/>
      <c r="Z84" s="3"/>
      <c r="AA84" s="3"/>
      <c r="AB84" s="13"/>
      <c r="AC84" s="137"/>
      <c r="AD84" s="127"/>
      <c r="AE84" s="21"/>
      <c r="AF84" s="3"/>
      <c r="AG84" s="3"/>
      <c r="AH84" s="137"/>
      <c r="AI84" s="127"/>
      <c r="AJ84" s="21"/>
      <c r="AK84" s="3"/>
      <c r="AL84" s="3"/>
      <c r="AM84" s="137"/>
      <c r="AN84" s="127"/>
    </row>
    <row r="85" spans="1:40">
      <c r="A85" s="2" t="s">
        <v>135</v>
      </c>
      <c r="B85" s="2" t="s">
        <v>136</v>
      </c>
      <c r="C85" s="2" t="s">
        <v>18</v>
      </c>
      <c r="D85" s="5" t="s">
        <v>137</v>
      </c>
      <c r="E85" s="137">
        <f t="shared" ref="E85:E92" si="5">SUM(K85,Q85,W85,AC85,AH85,AM85)</f>
        <v>0</v>
      </c>
      <c r="F85" s="127"/>
      <c r="G85" s="21"/>
      <c r="H85" s="3"/>
      <c r="I85" s="3"/>
      <c r="J85" s="13"/>
      <c r="K85" s="177"/>
      <c r="L85" s="127"/>
      <c r="M85" s="21"/>
      <c r="N85" s="3"/>
      <c r="O85" s="3"/>
      <c r="P85" s="13"/>
      <c r="Q85" s="137"/>
      <c r="R85" s="127"/>
      <c r="S85" s="21"/>
      <c r="T85" s="3"/>
      <c r="U85" s="3"/>
      <c r="V85" s="13"/>
      <c r="W85" s="137"/>
      <c r="X85" s="127"/>
      <c r="Y85" s="21"/>
      <c r="Z85" s="3"/>
      <c r="AA85" s="3"/>
      <c r="AB85" s="13"/>
      <c r="AC85" s="137"/>
      <c r="AD85" s="127"/>
      <c r="AE85" s="21"/>
      <c r="AF85" s="3"/>
      <c r="AG85" s="3"/>
      <c r="AH85" s="137"/>
      <c r="AI85" s="127"/>
      <c r="AJ85" s="21"/>
      <c r="AK85" s="3"/>
      <c r="AL85" s="3"/>
      <c r="AM85" s="137"/>
      <c r="AN85" s="127"/>
    </row>
    <row r="86" spans="1:40">
      <c r="A86" s="2" t="s">
        <v>135</v>
      </c>
      <c r="B86" s="2" t="s">
        <v>136</v>
      </c>
      <c r="C86" s="2" t="s">
        <v>18</v>
      </c>
      <c r="D86" s="5" t="s">
        <v>138</v>
      </c>
      <c r="E86" s="137">
        <f t="shared" si="5"/>
        <v>0</v>
      </c>
      <c r="F86" s="127"/>
      <c r="G86" s="107" t="s">
        <v>151</v>
      </c>
      <c r="H86" s="3"/>
      <c r="I86" s="3"/>
      <c r="J86" s="13"/>
      <c r="K86" s="177"/>
      <c r="L86" s="127"/>
      <c r="M86" s="187" t="s">
        <v>152</v>
      </c>
      <c r="N86" s="3"/>
      <c r="O86" s="3"/>
      <c r="P86" s="13"/>
      <c r="Q86" s="137"/>
      <c r="R86" s="127"/>
      <c r="S86" s="21"/>
      <c r="T86" s="3"/>
      <c r="U86" s="3"/>
      <c r="V86" s="13"/>
      <c r="W86" s="137"/>
      <c r="X86" s="127"/>
      <c r="Y86" s="21"/>
      <c r="Z86" s="3"/>
      <c r="AA86" s="3"/>
      <c r="AB86" s="13"/>
      <c r="AC86" s="137"/>
      <c r="AD86" s="127"/>
      <c r="AE86" s="21"/>
      <c r="AF86" s="3"/>
      <c r="AG86" s="3"/>
      <c r="AH86" s="137"/>
      <c r="AI86" s="127"/>
      <c r="AJ86" s="21"/>
      <c r="AK86" s="3"/>
      <c r="AL86" s="3"/>
      <c r="AM86" s="137"/>
      <c r="AN86" s="127"/>
    </row>
    <row r="87" spans="1:40">
      <c r="A87" s="2" t="s">
        <v>140</v>
      </c>
      <c r="B87" s="2" t="s">
        <v>141</v>
      </c>
      <c r="C87" s="2" t="s">
        <v>87</v>
      </c>
      <c r="D87" s="5" t="s">
        <v>142</v>
      </c>
      <c r="E87" s="137">
        <f t="shared" si="5"/>
        <v>0</v>
      </c>
      <c r="F87" s="127"/>
      <c r="G87" s="21"/>
      <c r="H87" s="3"/>
      <c r="I87" s="3"/>
      <c r="J87" s="13"/>
      <c r="K87" s="177"/>
      <c r="L87" s="127"/>
      <c r="M87" s="21"/>
      <c r="N87" s="3"/>
      <c r="O87" s="3"/>
      <c r="P87" s="13"/>
      <c r="Q87" s="137"/>
      <c r="R87" s="127"/>
      <c r="S87" s="21"/>
      <c r="T87" s="3"/>
      <c r="U87" s="3"/>
      <c r="V87" s="13"/>
      <c r="W87" s="137"/>
      <c r="X87" s="127"/>
      <c r="Y87" s="21"/>
      <c r="Z87" s="3"/>
      <c r="AA87" s="3"/>
      <c r="AB87" s="13"/>
      <c r="AC87" s="137"/>
      <c r="AD87" s="127"/>
      <c r="AE87" s="21"/>
      <c r="AF87" s="3"/>
      <c r="AG87" s="3"/>
      <c r="AH87" s="137"/>
      <c r="AI87" s="127"/>
      <c r="AJ87" s="21"/>
      <c r="AK87" s="3"/>
      <c r="AL87" s="3"/>
      <c r="AM87" s="137"/>
      <c r="AN87" s="127"/>
    </row>
    <row r="88" spans="1:40">
      <c r="A88" s="2" t="s">
        <v>144</v>
      </c>
      <c r="B88" s="2" t="s">
        <v>145</v>
      </c>
      <c r="C88" s="2" t="s">
        <v>146</v>
      </c>
      <c r="D88" s="5" t="s">
        <v>358</v>
      </c>
      <c r="E88" s="137">
        <f t="shared" si="5"/>
        <v>0</v>
      </c>
      <c r="F88" s="127"/>
      <c r="G88" s="21"/>
      <c r="H88" s="3"/>
      <c r="I88" s="3"/>
      <c r="J88" s="13"/>
      <c r="K88" s="177"/>
      <c r="L88" s="127"/>
      <c r="M88" s="21"/>
      <c r="N88" s="3"/>
      <c r="O88" s="3"/>
      <c r="P88" s="13"/>
      <c r="Q88" s="137"/>
      <c r="R88" s="127"/>
      <c r="S88" s="21"/>
      <c r="T88" s="3"/>
      <c r="U88" s="3"/>
      <c r="V88" s="13"/>
      <c r="W88" s="137"/>
      <c r="X88" s="127"/>
      <c r="Y88" s="21"/>
      <c r="Z88" s="3"/>
      <c r="AA88" s="3"/>
      <c r="AB88" s="13"/>
      <c r="AC88" s="137"/>
      <c r="AD88" s="127"/>
      <c r="AE88" s="21" t="s">
        <v>71</v>
      </c>
      <c r="AF88" s="3"/>
      <c r="AG88" s="3"/>
      <c r="AH88" s="137"/>
      <c r="AI88" s="127"/>
      <c r="AJ88" s="21"/>
      <c r="AK88" s="3"/>
      <c r="AL88" s="3"/>
      <c r="AM88" s="137"/>
      <c r="AN88" s="127"/>
    </row>
    <row r="89" spans="1:40">
      <c r="A89" s="2" t="s">
        <v>140</v>
      </c>
      <c r="B89" s="2" t="s">
        <v>153</v>
      </c>
      <c r="C89" s="2" t="s">
        <v>87</v>
      </c>
      <c r="D89" s="5" t="s">
        <v>154</v>
      </c>
      <c r="E89" s="137">
        <f>SUM(K89,Q89,W89,AC89,AH89,AM89)</f>
        <v>89</v>
      </c>
      <c r="F89" s="127">
        <v>40</v>
      </c>
      <c r="G89" s="21">
        <v>0</v>
      </c>
      <c r="H89" s="3">
        <v>0</v>
      </c>
      <c r="I89" s="3">
        <v>77.099999999999994</v>
      </c>
      <c r="J89" s="13">
        <v>0</v>
      </c>
      <c r="K89" s="177">
        <v>25</v>
      </c>
      <c r="L89" s="127">
        <v>20</v>
      </c>
      <c r="M89" s="21" t="s">
        <v>30</v>
      </c>
      <c r="N89" s="3">
        <v>0</v>
      </c>
      <c r="O89" s="3" t="s">
        <v>155</v>
      </c>
      <c r="P89" s="13">
        <v>0</v>
      </c>
      <c r="Q89" s="137">
        <v>25</v>
      </c>
      <c r="R89" s="127">
        <v>20</v>
      </c>
      <c r="S89" s="21">
        <v>0</v>
      </c>
      <c r="T89" s="3">
        <v>0</v>
      </c>
      <c r="U89" s="3">
        <v>69.239999999999995</v>
      </c>
      <c r="V89" s="13">
        <v>0</v>
      </c>
      <c r="W89" s="137">
        <v>19</v>
      </c>
      <c r="X89" s="127">
        <v>19</v>
      </c>
      <c r="Y89" s="21" t="s">
        <v>51</v>
      </c>
      <c r="Z89" s="3" t="s">
        <v>30</v>
      </c>
      <c r="AA89" s="3" t="s">
        <v>156</v>
      </c>
      <c r="AB89" s="13">
        <v>0</v>
      </c>
      <c r="AC89" s="137">
        <v>20</v>
      </c>
      <c r="AD89" s="127">
        <v>20</v>
      </c>
      <c r="AE89" s="21"/>
      <c r="AF89" s="3"/>
      <c r="AG89" s="3"/>
      <c r="AH89" s="137"/>
      <c r="AI89" s="127"/>
      <c r="AJ89" s="21"/>
      <c r="AK89" s="3"/>
      <c r="AL89" s="3"/>
      <c r="AM89" s="137"/>
      <c r="AN89" s="127"/>
    </row>
    <row r="90" spans="1:40">
      <c r="A90" s="10" t="s">
        <v>93</v>
      </c>
      <c r="B90" s="2" t="s">
        <v>94</v>
      </c>
      <c r="C90" s="5" t="s">
        <v>95</v>
      </c>
      <c r="D90" s="5" t="s">
        <v>100</v>
      </c>
      <c r="E90" s="137">
        <f t="shared" si="5"/>
        <v>19</v>
      </c>
      <c r="F90" s="127"/>
      <c r="G90" s="21"/>
      <c r="H90" s="3"/>
      <c r="I90" s="3"/>
      <c r="J90" s="13"/>
      <c r="K90" s="272"/>
      <c r="L90" s="127"/>
      <c r="M90" s="21"/>
      <c r="N90" s="3"/>
      <c r="O90" s="3"/>
      <c r="P90" s="13"/>
      <c r="Q90" s="137"/>
      <c r="R90" s="127"/>
      <c r="S90" s="21"/>
      <c r="T90" s="3"/>
      <c r="U90" s="3"/>
      <c r="V90" s="13"/>
      <c r="W90" s="137"/>
      <c r="X90" s="127"/>
      <c r="Y90" s="21">
        <v>4</v>
      </c>
      <c r="Z90" s="3">
        <v>0</v>
      </c>
      <c r="AA90" s="3">
        <v>84.73</v>
      </c>
      <c r="AB90" s="13">
        <v>4</v>
      </c>
      <c r="AC90" s="137">
        <v>19</v>
      </c>
      <c r="AD90" s="127">
        <v>19</v>
      </c>
      <c r="AE90" s="107">
        <v>24</v>
      </c>
      <c r="AF90" s="3">
        <v>94.71</v>
      </c>
      <c r="AG90" s="48">
        <v>24</v>
      </c>
      <c r="AH90" s="280" t="s">
        <v>183</v>
      </c>
      <c r="AI90" s="291" t="s">
        <v>183</v>
      </c>
      <c r="AJ90" s="21"/>
      <c r="AK90" s="3"/>
      <c r="AL90" s="3"/>
      <c r="AM90" s="280"/>
      <c r="AN90" s="291"/>
    </row>
    <row r="91" spans="1:40">
      <c r="A91" s="2" t="s">
        <v>129</v>
      </c>
      <c r="B91" s="2" t="s">
        <v>130</v>
      </c>
      <c r="C91" s="2" t="s">
        <v>131</v>
      </c>
      <c r="D91" s="116" t="s">
        <v>132</v>
      </c>
      <c r="E91" s="137">
        <f t="shared" si="5"/>
        <v>48</v>
      </c>
      <c r="F91" s="127">
        <v>38</v>
      </c>
      <c r="G91" s="21">
        <v>4</v>
      </c>
      <c r="H91" s="3">
        <v>0</v>
      </c>
      <c r="I91" s="3">
        <v>83.41</v>
      </c>
      <c r="J91" s="13">
        <v>4</v>
      </c>
      <c r="K91" s="265">
        <v>24</v>
      </c>
      <c r="L91" s="127">
        <v>19</v>
      </c>
      <c r="M91" s="21" t="s">
        <v>157</v>
      </c>
      <c r="N91" s="3">
        <v>0</v>
      </c>
      <c r="O91" s="3" t="s">
        <v>158</v>
      </c>
      <c r="P91" s="13">
        <v>0</v>
      </c>
      <c r="Q91" s="137">
        <v>24</v>
      </c>
      <c r="R91" s="127">
        <v>19</v>
      </c>
      <c r="S91" s="21"/>
      <c r="T91" s="3"/>
      <c r="U91" s="3"/>
      <c r="V91" s="13"/>
      <c r="W91" s="137"/>
      <c r="X91" s="127"/>
      <c r="Y91" s="21"/>
      <c r="Z91" s="3"/>
      <c r="AA91" s="3"/>
      <c r="AB91" s="13"/>
      <c r="AC91" s="137"/>
      <c r="AD91" s="127"/>
      <c r="AE91" s="21"/>
      <c r="AF91" s="3"/>
      <c r="AG91" s="3"/>
      <c r="AH91" s="137"/>
      <c r="AI91" s="127"/>
      <c r="AJ91" s="21"/>
      <c r="AK91" s="3"/>
      <c r="AL91" s="3"/>
      <c r="AM91" s="137"/>
      <c r="AN91" s="127"/>
    </row>
    <row r="92" spans="1:40" ht="16.5" thickBot="1">
      <c r="A92" s="10" t="s">
        <v>93</v>
      </c>
      <c r="B92" s="2" t="s">
        <v>94</v>
      </c>
      <c r="C92" s="5" t="s">
        <v>95</v>
      </c>
      <c r="D92" s="5" t="s">
        <v>96</v>
      </c>
      <c r="E92" s="139">
        <f t="shared" si="5"/>
        <v>58</v>
      </c>
      <c r="F92" s="135">
        <v>40</v>
      </c>
      <c r="G92" s="21"/>
      <c r="H92" s="3"/>
      <c r="I92" s="3"/>
      <c r="J92" s="13"/>
      <c r="K92" s="266"/>
      <c r="L92" s="135"/>
      <c r="M92" s="21"/>
      <c r="N92" s="3"/>
      <c r="O92" s="3"/>
      <c r="P92" s="13"/>
      <c r="Q92" s="139"/>
      <c r="R92" s="135"/>
      <c r="S92" s="21">
        <v>0</v>
      </c>
      <c r="T92" s="3">
        <v>0</v>
      </c>
      <c r="U92" s="3">
        <v>66.36</v>
      </c>
      <c r="V92" s="13">
        <v>0</v>
      </c>
      <c r="W92" s="139">
        <v>20</v>
      </c>
      <c r="X92" s="135">
        <v>20</v>
      </c>
      <c r="Y92" s="21">
        <v>4</v>
      </c>
      <c r="Z92" s="3">
        <v>0</v>
      </c>
      <c r="AA92" s="3">
        <v>88.2</v>
      </c>
      <c r="AB92" s="13">
        <v>4</v>
      </c>
      <c r="AC92" s="139">
        <v>18</v>
      </c>
      <c r="AD92" s="135">
        <v>18</v>
      </c>
      <c r="AE92" s="21">
        <v>0</v>
      </c>
      <c r="AF92" s="3">
        <v>75.540000000000006</v>
      </c>
      <c r="AG92" s="3"/>
      <c r="AH92" s="139">
        <v>20</v>
      </c>
      <c r="AI92" s="135">
        <v>20</v>
      </c>
      <c r="AJ92" s="21"/>
      <c r="AK92" s="3"/>
      <c r="AL92" s="3"/>
      <c r="AM92" s="139"/>
      <c r="AN92" s="135"/>
    </row>
  </sheetData>
  <protectedRanges>
    <protectedRange algorithmName="SHA-512" hashValue="gd6M1j8R2Vcbfm85n99c1D0xjmQvjBlg34UZhxeJx1NLSFqB74OeW1e3isf5ACnAc8NEYyF7OwgEUMDCcurwNA==" saltValue="t3zYNUJUDTdmjGFelNhf8w==" spinCount="100000" sqref="E1:AB7 Y74:AB74 Y76:AB1048576 W10:X14 AB10:AB14 Y13:AA14 Y10:AA11 G10:R14 F10:F15 G15:AB15 F8:AB9 F74:X81 F73:AB73 E73:E81 E82:X1048576 E8:E15 AC1:XFD15 A1:D16 A18:D1048576 E69:AB72 AC69:XFD1048576 E16:XFD68" name="Range1"/>
  </protectedRanges>
  <mergeCells count="6">
    <mergeCell ref="AJ4:AN4"/>
    <mergeCell ref="Y4:AD4"/>
    <mergeCell ref="A3:D3"/>
    <mergeCell ref="G4:R4"/>
    <mergeCell ref="S4:X4"/>
    <mergeCell ref="AE4:AI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39C5E2-49FE-DB40-BA76-01E6455D693C}">
  <dimension ref="A3:Z71"/>
  <sheetViews>
    <sheetView zoomScale="75" workbookViewId="0">
      <selection activeCell="G55" sqref="G55"/>
    </sheetView>
  </sheetViews>
  <sheetFormatPr defaultColWidth="11.25" defaultRowHeight="15.75"/>
  <cols>
    <col min="3" max="3" width="21" customWidth="1"/>
    <col min="4" max="4" width="29.375" bestFit="1" customWidth="1"/>
    <col min="5" max="6" width="12.25" customWidth="1"/>
  </cols>
  <sheetData>
    <row r="3" spans="1:26" ht="16.5" thickBot="1">
      <c r="A3" s="9" t="s">
        <v>159</v>
      </c>
      <c r="B3" s="9"/>
      <c r="C3" s="9"/>
      <c r="D3" s="9"/>
    </row>
    <row r="4" spans="1:26" ht="16.5" thickBot="1">
      <c r="G4" s="312" t="s">
        <v>1</v>
      </c>
      <c r="H4" s="313"/>
      <c r="I4" s="313"/>
      <c r="J4" s="313"/>
      <c r="K4" s="314"/>
      <c r="L4" s="307"/>
      <c r="M4" s="309" t="s">
        <v>2</v>
      </c>
      <c r="N4" s="310"/>
      <c r="O4" s="310"/>
      <c r="P4" s="306"/>
      <c r="Q4" s="306"/>
      <c r="R4" s="311"/>
      <c r="S4" s="308"/>
      <c r="T4" s="308"/>
      <c r="U4" s="308"/>
      <c r="V4" s="308"/>
      <c r="W4" s="308"/>
      <c r="X4" s="308"/>
      <c r="Y4" s="308"/>
      <c r="Z4" s="308"/>
    </row>
    <row r="5" spans="1:26" s="71" customFormat="1" ht="47.25">
      <c r="A5" s="114" t="s">
        <v>160</v>
      </c>
      <c r="B5" s="114"/>
      <c r="C5" s="114"/>
      <c r="D5" s="114"/>
      <c r="E5" s="193" t="s">
        <v>4</v>
      </c>
      <c r="F5" s="82" t="s">
        <v>5</v>
      </c>
      <c r="G5" s="75" t="s">
        <v>161</v>
      </c>
      <c r="H5" s="66" t="s">
        <v>162</v>
      </c>
      <c r="I5" s="66" t="s">
        <v>163</v>
      </c>
      <c r="J5" s="86" t="s">
        <v>164</v>
      </c>
      <c r="K5" s="141" t="s">
        <v>10</v>
      </c>
      <c r="L5" s="82" t="s">
        <v>11</v>
      </c>
      <c r="M5" s="96" t="s">
        <v>161</v>
      </c>
      <c r="N5" s="90" t="s">
        <v>162</v>
      </c>
      <c r="O5" s="91" t="s">
        <v>165</v>
      </c>
      <c r="P5" s="86" t="s">
        <v>164</v>
      </c>
      <c r="Q5" s="141" t="s">
        <v>10</v>
      </c>
      <c r="R5" s="110" t="s">
        <v>11</v>
      </c>
    </row>
    <row r="6" spans="1:26">
      <c r="A6" s="1" t="s">
        <v>12</v>
      </c>
      <c r="B6" s="1" t="s">
        <v>13</v>
      </c>
      <c r="C6" s="4" t="s">
        <v>14</v>
      </c>
      <c r="D6" s="4" t="s">
        <v>15</v>
      </c>
      <c r="E6" s="137"/>
      <c r="F6" s="127"/>
      <c r="G6" s="21"/>
      <c r="H6" s="3"/>
      <c r="I6" s="3"/>
      <c r="J6" s="13"/>
      <c r="K6" s="137"/>
      <c r="L6" s="127"/>
      <c r="M6" s="21"/>
      <c r="N6" s="3"/>
      <c r="O6" s="13"/>
      <c r="P6" s="13"/>
      <c r="Q6" s="137"/>
      <c r="R6" s="154"/>
    </row>
    <row r="7" spans="1:26">
      <c r="A7" s="2" t="s">
        <v>28</v>
      </c>
      <c r="B7" s="2" t="s">
        <v>25</v>
      </c>
      <c r="C7" s="5" t="s">
        <v>26</v>
      </c>
      <c r="D7" s="5" t="s">
        <v>29</v>
      </c>
      <c r="E7" s="137">
        <f>K7+Q7</f>
        <v>25</v>
      </c>
      <c r="F7" s="127"/>
      <c r="G7" s="21">
        <v>93.5</v>
      </c>
      <c r="H7" s="3">
        <v>88.5</v>
      </c>
      <c r="I7" s="3">
        <v>94.5</v>
      </c>
      <c r="J7" s="201">
        <f>AVERAGE(G7:I7)</f>
        <v>92.166666666666671</v>
      </c>
      <c r="K7" s="137">
        <v>25</v>
      </c>
      <c r="L7" s="127">
        <v>20</v>
      </c>
      <c r="M7" s="21"/>
      <c r="N7" s="3"/>
      <c r="O7" s="13"/>
      <c r="P7" s="13"/>
      <c r="Q7" s="137"/>
      <c r="R7" s="154"/>
    </row>
    <row r="8" spans="1:26" ht="16.5" thickBot="1">
      <c r="A8" s="2" t="s">
        <v>166</v>
      </c>
      <c r="B8" s="2" t="s">
        <v>167</v>
      </c>
      <c r="C8" s="2" t="s">
        <v>18</v>
      </c>
      <c r="D8" s="5" t="s">
        <v>168</v>
      </c>
      <c r="E8" s="139"/>
      <c r="F8" s="135"/>
      <c r="G8" s="21"/>
      <c r="H8" s="3"/>
      <c r="I8" s="3"/>
      <c r="J8" s="13"/>
      <c r="K8" s="139"/>
      <c r="L8" s="135"/>
      <c r="M8" s="21"/>
      <c r="N8" s="3"/>
      <c r="O8" s="13"/>
      <c r="P8" s="13"/>
      <c r="Q8" s="139"/>
      <c r="R8" s="156"/>
    </row>
    <row r="9" spans="1:26" ht="16.5" thickBot="1">
      <c r="G9" s="29"/>
      <c r="H9" s="29"/>
      <c r="I9" s="29"/>
      <c r="J9" s="29"/>
      <c r="M9" s="29"/>
      <c r="N9" s="29"/>
      <c r="O9" s="29"/>
    </row>
    <row r="10" spans="1:26" s="71" customFormat="1" ht="47.25">
      <c r="A10" s="69" t="s">
        <v>169</v>
      </c>
      <c r="B10" s="69"/>
      <c r="C10" s="69"/>
      <c r="D10" s="69"/>
      <c r="E10" s="193" t="s">
        <v>4</v>
      </c>
      <c r="F10" s="82" t="s">
        <v>5</v>
      </c>
      <c r="G10" s="96" t="s">
        <v>161</v>
      </c>
      <c r="H10" s="90" t="s">
        <v>162</v>
      </c>
      <c r="I10" s="90" t="s">
        <v>165</v>
      </c>
      <c r="J10" s="86" t="s">
        <v>164</v>
      </c>
      <c r="K10" s="141" t="s">
        <v>10</v>
      </c>
      <c r="L10" s="82" t="s">
        <v>11</v>
      </c>
      <c r="M10" s="96" t="s">
        <v>161</v>
      </c>
      <c r="N10" s="90" t="s">
        <v>162</v>
      </c>
      <c r="O10" s="90" t="s">
        <v>165</v>
      </c>
      <c r="P10" s="86" t="s">
        <v>164</v>
      </c>
      <c r="Q10" s="141" t="s">
        <v>10</v>
      </c>
      <c r="R10" s="82" t="s">
        <v>11</v>
      </c>
    </row>
    <row r="11" spans="1:26">
      <c r="A11" s="1" t="s">
        <v>12</v>
      </c>
      <c r="B11" s="1" t="s">
        <v>13</v>
      </c>
      <c r="C11" s="4" t="s">
        <v>14</v>
      </c>
      <c r="D11" s="4" t="s">
        <v>15</v>
      </c>
      <c r="E11" s="137"/>
      <c r="F11" s="127"/>
      <c r="G11" s="21"/>
      <c r="H11" s="3"/>
      <c r="I11" s="3"/>
      <c r="J11" s="13"/>
      <c r="K11" s="137"/>
      <c r="L11" s="127"/>
      <c r="M11" s="21"/>
      <c r="N11" s="3"/>
      <c r="O11" s="3"/>
      <c r="P11" s="13"/>
      <c r="Q11" s="137"/>
      <c r="R11" s="127"/>
    </row>
    <row r="12" spans="1:26">
      <c r="A12" s="2" t="s">
        <v>16</v>
      </c>
      <c r="B12" s="2" t="s">
        <v>17</v>
      </c>
      <c r="C12" s="5" t="s">
        <v>18</v>
      </c>
      <c r="D12" s="5" t="s">
        <v>19</v>
      </c>
      <c r="E12" s="137"/>
      <c r="F12" s="127"/>
      <c r="G12" s="21"/>
      <c r="H12" s="3"/>
      <c r="I12" s="3"/>
      <c r="J12" s="13"/>
      <c r="K12" s="137"/>
      <c r="L12" s="127"/>
      <c r="M12" s="21"/>
      <c r="N12" s="3"/>
      <c r="O12" s="3"/>
      <c r="P12" s="13"/>
      <c r="Q12" s="137"/>
      <c r="R12" s="127"/>
    </row>
    <row r="13" spans="1:26">
      <c r="A13" s="35" t="s">
        <v>170</v>
      </c>
      <c r="B13" s="35" t="s">
        <v>171</v>
      </c>
      <c r="C13" s="35" t="s">
        <v>172</v>
      </c>
      <c r="D13" s="192" t="s">
        <v>173</v>
      </c>
      <c r="E13" s="137">
        <f>K13+Q13</f>
        <v>24</v>
      </c>
      <c r="F13" s="127"/>
      <c r="G13" s="21">
        <v>89</v>
      </c>
      <c r="H13" s="3">
        <v>88</v>
      </c>
      <c r="I13" s="3">
        <v>83.6</v>
      </c>
      <c r="J13" s="201">
        <f>AVERAGE(G13:I13)</f>
        <v>86.866666666666674</v>
      </c>
      <c r="K13" s="137">
        <v>24</v>
      </c>
      <c r="L13" s="127">
        <v>19</v>
      </c>
      <c r="M13" s="21"/>
      <c r="N13" s="3"/>
      <c r="O13" s="3"/>
      <c r="P13" s="13"/>
      <c r="Q13" s="137"/>
      <c r="R13" s="127"/>
    </row>
    <row r="14" spans="1:26">
      <c r="A14" s="2" t="s">
        <v>45</v>
      </c>
      <c r="B14" s="2" t="s">
        <v>46</v>
      </c>
      <c r="C14" s="5" t="s">
        <v>174</v>
      </c>
      <c r="D14" s="5" t="s">
        <v>175</v>
      </c>
      <c r="E14" s="137">
        <f>K14+Q14</f>
        <v>45</v>
      </c>
      <c r="F14" s="210">
        <v>40</v>
      </c>
      <c r="G14" s="21">
        <v>100</v>
      </c>
      <c r="H14" s="3">
        <v>86.5</v>
      </c>
      <c r="I14" s="3">
        <v>100</v>
      </c>
      <c r="J14" s="201">
        <f t="shared" ref="J14:J16" si="0">AVERAGE(G14:I14)</f>
        <v>95.5</v>
      </c>
      <c r="K14" s="137">
        <v>25</v>
      </c>
      <c r="L14" s="127">
        <v>20</v>
      </c>
      <c r="M14" s="21">
        <v>83</v>
      </c>
      <c r="N14" s="3">
        <v>88.18</v>
      </c>
      <c r="O14" s="3">
        <v>83</v>
      </c>
      <c r="P14" s="201">
        <f>AVERAGE(M14:O14)</f>
        <v>84.726666666666674</v>
      </c>
      <c r="Q14" s="137">
        <v>20</v>
      </c>
      <c r="R14" s="127">
        <v>20</v>
      </c>
    </row>
    <row r="15" spans="1:26">
      <c r="A15" s="16" t="s">
        <v>176</v>
      </c>
      <c r="B15" s="16" t="s">
        <v>177</v>
      </c>
      <c r="C15" s="16" t="s">
        <v>178</v>
      </c>
      <c r="D15" s="44" t="s">
        <v>179</v>
      </c>
      <c r="E15" s="137">
        <f>K15+Q15</f>
        <v>23</v>
      </c>
      <c r="F15" s="127"/>
      <c r="G15" s="21">
        <v>70</v>
      </c>
      <c r="H15" s="3">
        <v>78</v>
      </c>
      <c r="I15" s="3">
        <v>79</v>
      </c>
      <c r="J15" s="201">
        <f t="shared" si="0"/>
        <v>75.666666666666671</v>
      </c>
      <c r="K15" s="137">
        <v>23</v>
      </c>
      <c r="L15" s="127">
        <v>18</v>
      </c>
      <c r="M15" s="21"/>
      <c r="N15" s="3"/>
      <c r="O15" s="3"/>
      <c r="P15" s="13"/>
      <c r="Q15" s="137"/>
      <c r="R15" s="127"/>
    </row>
    <row r="16" spans="1:26" ht="16.5" thickBot="1">
      <c r="A16" s="35" t="s">
        <v>180</v>
      </c>
      <c r="B16" s="35" t="s">
        <v>181</v>
      </c>
      <c r="C16" s="35" t="s">
        <v>182</v>
      </c>
      <c r="D16" s="13"/>
      <c r="E16" s="139">
        <f>Q16</f>
        <v>19</v>
      </c>
      <c r="F16" s="135"/>
      <c r="G16" s="21">
        <v>71</v>
      </c>
      <c r="H16" s="48">
        <v>69.099999999999994</v>
      </c>
      <c r="I16" s="3">
        <v>82</v>
      </c>
      <c r="J16" s="201">
        <f t="shared" si="0"/>
        <v>74.033333333333331</v>
      </c>
      <c r="K16" s="87" t="s">
        <v>183</v>
      </c>
      <c r="L16" s="87">
        <v>0</v>
      </c>
      <c r="M16" s="21">
        <v>80</v>
      </c>
      <c r="N16" s="3">
        <v>73.64</v>
      </c>
      <c r="O16" s="3">
        <v>78</v>
      </c>
      <c r="P16" s="201">
        <f>AVERAGE(M16:O16)</f>
        <v>77.213333333333324</v>
      </c>
      <c r="Q16" s="139">
        <v>19</v>
      </c>
      <c r="R16" s="135">
        <v>19</v>
      </c>
    </row>
    <row r="17" spans="1:18" ht="16.5" thickBot="1">
      <c r="A17" s="189"/>
      <c r="B17" s="189"/>
      <c r="C17" s="189"/>
      <c r="K17" s="190"/>
      <c r="L17" s="190"/>
    </row>
    <row r="18" spans="1:18" s="71" customFormat="1" ht="47.25">
      <c r="A18" s="69" t="s">
        <v>184</v>
      </c>
      <c r="B18" s="69"/>
      <c r="C18" s="69"/>
      <c r="D18" s="69"/>
      <c r="E18" s="193" t="s">
        <v>4</v>
      </c>
      <c r="F18" s="82" t="s">
        <v>5</v>
      </c>
      <c r="G18" s="75" t="s">
        <v>161</v>
      </c>
      <c r="H18" s="66" t="s">
        <v>162</v>
      </c>
      <c r="I18" s="66" t="s">
        <v>165</v>
      </c>
      <c r="J18" s="86" t="s">
        <v>164</v>
      </c>
      <c r="K18" s="141" t="s">
        <v>10</v>
      </c>
      <c r="L18" s="82" t="s">
        <v>11</v>
      </c>
      <c r="M18" s="75" t="s">
        <v>161</v>
      </c>
      <c r="N18" s="66" t="s">
        <v>162</v>
      </c>
      <c r="O18" s="86" t="s">
        <v>165</v>
      </c>
      <c r="P18" s="86" t="s">
        <v>164</v>
      </c>
      <c r="Q18" s="141" t="s">
        <v>10</v>
      </c>
      <c r="R18" s="82" t="s">
        <v>11</v>
      </c>
    </row>
    <row r="19" spans="1:18">
      <c r="A19" s="1" t="s">
        <v>12</v>
      </c>
      <c r="B19" s="1" t="s">
        <v>13</v>
      </c>
      <c r="C19" s="4" t="s">
        <v>14</v>
      </c>
      <c r="D19" s="4" t="s">
        <v>15</v>
      </c>
      <c r="E19" s="142"/>
      <c r="F19" s="145"/>
      <c r="G19" s="21"/>
      <c r="H19" s="3"/>
      <c r="I19" s="3"/>
      <c r="J19" s="13"/>
      <c r="K19" s="137"/>
      <c r="L19" s="127"/>
      <c r="M19" s="21"/>
      <c r="N19" s="3"/>
      <c r="O19" s="3"/>
      <c r="P19" s="13"/>
      <c r="Q19" s="137"/>
      <c r="R19" s="127"/>
    </row>
    <row r="20" spans="1:18">
      <c r="A20" s="2" t="s">
        <v>24</v>
      </c>
      <c r="B20" s="2" t="s">
        <v>25</v>
      </c>
      <c r="C20" s="5" t="s">
        <v>26</v>
      </c>
      <c r="D20" s="5" t="s">
        <v>27</v>
      </c>
      <c r="E20" s="143"/>
      <c r="F20" s="146"/>
      <c r="G20" s="21"/>
      <c r="H20" s="3"/>
      <c r="I20" s="3"/>
      <c r="J20" s="13"/>
      <c r="K20" s="137"/>
      <c r="L20" s="127"/>
      <c r="M20" s="21"/>
      <c r="N20" s="3"/>
      <c r="O20" s="3"/>
      <c r="P20" s="13"/>
      <c r="Q20" s="137"/>
      <c r="R20" s="127"/>
    </row>
    <row r="21" spans="1:18">
      <c r="A21" s="2" t="s">
        <v>45</v>
      </c>
      <c r="B21" s="2" t="s">
        <v>46</v>
      </c>
      <c r="C21" s="5" t="s">
        <v>174</v>
      </c>
      <c r="D21" s="5" t="s">
        <v>185</v>
      </c>
      <c r="E21" s="143">
        <f>K21+Q21</f>
        <v>45</v>
      </c>
      <c r="F21" s="211">
        <v>40</v>
      </c>
      <c r="G21" s="21">
        <v>99.28</v>
      </c>
      <c r="H21" s="3">
        <v>96.5</v>
      </c>
      <c r="I21" s="3">
        <v>90.5</v>
      </c>
      <c r="J21" s="201">
        <f>AVERAGE(G21:I21)</f>
        <v>95.426666666666662</v>
      </c>
      <c r="K21" s="137">
        <v>25</v>
      </c>
      <c r="L21" s="127">
        <v>20</v>
      </c>
      <c r="M21" s="21">
        <v>97.14</v>
      </c>
      <c r="N21" s="3">
        <v>92.22</v>
      </c>
      <c r="O21" s="3">
        <v>85</v>
      </c>
      <c r="P21" s="201">
        <f>AVERAGE(M21:O21)</f>
        <v>91.453333333333333</v>
      </c>
      <c r="Q21" s="137">
        <v>20</v>
      </c>
      <c r="R21" s="127">
        <v>20</v>
      </c>
    </row>
    <row r="22" spans="1:18">
      <c r="A22" s="3" t="s">
        <v>176</v>
      </c>
      <c r="B22" s="3" t="s">
        <v>177</v>
      </c>
      <c r="C22" s="3" t="s">
        <v>186</v>
      </c>
      <c r="D22" s="13" t="s">
        <v>179</v>
      </c>
      <c r="E22" s="137">
        <v>19</v>
      </c>
      <c r="F22" s="134"/>
      <c r="G22" s="38"/>
      <c r="H22" s="3"/>
      <c r="I22" s="3"/>
      <c r="J22" s="13"/>
      <c r="K22" s="137"/>
      <c r="L22" s="127"/>
      <c r="M22" s="21">
        <v>87.14</v>
      </c>
      <c r="N22" s="3">
        <v>72</v>
      </c>
      <c r="O22" s="3">
        <v>70</v>
      </c>
      <c r="P22" s="13">
        <v>76.38</v>
      </c>
      <c r="Q22" s="137">
        <v>19</v>
      </c>
      <c r="R22" s="127">
        <v>19</v>
      </c>
    </row>
    <row r="23" spans="1:18">
      <c r="A23" s="3"/>
      <c r="B23" s="3"/>
      <c r="C23" s="3"/>
      <c r="D23" s="13"/>
      <c r="E23" s="137"/>
      <c r="F23" s="127"/>
      <c r="G23" s="21"/>
      <c r="H23" s="3"/>
      <c r="I23" s="3"/>
      <c r="J23" s="13"/>
      <c r="K23" s="137"/>
      <c r="L23" s="127"/>
      <c r="M23" s="21"/>
      <c r="N23" s="3"/>
      <c r="O23" s="3"/>
      <c r="P23" s="13"/>
      <c r="Q23" s="137"/>
      <c r="R23" s="127"/>
    </row>
    <row r="24" spans="1:18">
      <c r="A24" s="3"/>
      <c r="B24" s="3"/>
      <c r="C24" s="3"/>
      <c r="D24" s="13"/>
      <c r="E24" s="137"/>
      <c r="F24" s="127"/>
      <c r="G24" s="21"/>
      <c r="H24" s="3"/>
      <c r="I24" s="3"/>
      <c r="J24" s="13"/>
      <c r="K24" s="137"/>
      <c r="L24" s="127"/>
      <c r="M24" s="21"/>
      <c r="N24" s="3"/>
      <c r="O24" s="3"/>
      <c r="P24" s="13"/>
      <c r="Q24" s="137"/>
      <c r="R24" s="127"/>
    </row>
    <row r="25" spans="1:18" ht="16.5" thickBot="1">
      <c r="A25" s="3"/>
      <c r="B25" s="3"/>
      <c r="C25" s="3"/>
      <c r="D25" s="13"/>
      <c r="E25" s="139"/>
      <c r="F25" s="135"/>
      <c r="G25" s="21"/>
      <c r="H25" s="3"/>
      <c r="I25" s="3"/>
      <c r="J25" s="13"/>
      <c r="K25" s="139"/>
      <c r="L25" s="135"/>
      <c r="M25" s="21"/>
      <c r="N25" s="3"/>
      <c r="O25" s="3"/>
      <c r="P25" s="13"/>
      <c r="Q25" s="139"/>
      <c r="R25" s="135"/>
    </row>
    <row r="26" spans="1:18" ht="16.5" thickBot="1"/>
    <row r="27" spans="1:18" s="71" customFormat="1" ht="47.25">
      <c r="A27" s="114" t="s">
        <v>187</v>
      </c>
      <c r="B27" s="114"/>
      <c r="C27" s="114"/>
      <c r="D27" s="114"/>
      <c r="E27" s="193" t="s">
        <v>4</v>
      </c>
      <c r="F27" s="82" t="s">
        <v>5</v>
      </c>
      <c r="G27" s="75" t="s">
        <v>161</v>
      </c>
      <c r="H27" s="66" t="s">
        <v>162</v>
      </c>
      <c r="I27" s="66" t="s">
        <v>165</v>
      </c>
      <c r="J27" s="86" t="s">
        <v>164</v>
      </c>
      <c r="K27" s="141" t="s">
        <v>10</v>
      </c>
      <c r="L27" s="82" t="s">
        <v>11</v>
      </c>
      <c r="M27" s="75" t="s">
        <v>161</v>
      </c>
      <c r="N27" s="66" t="s">
        <v>162</v>
      </c>
      <c r="O27" s="86" t="s">
        <v>165</v>
      </c>
      <c r="P27" s="86" t="s">
        <v>164</v>
      </c>
      <c r="Q27" s="141" t="s">
        <v>10</v>
      </c>
      <c r="R27" s="82" t="s">
        <v>11</v>
      </c>
    </row>
    <row r="28" spans="1:18">
      <c r="A28" s="1" t="s">
        <v>12</v>
      </c>
      <c r="B28" s="1" t="s">
        <v>13</v>
      </c>
      <c r="C28" s="4" t="s">
        <v>14</v>
      </c>
      <c r="D28" s="4" t="s">
        <v>15</v>
      </c>
      <c r="E28" s="137"/>
      <c r="F28" s="127"/>
      <c r="G28" s="21"/>
      <c r="H28" s="3"/>
      <c r="I28" s="3"/>
      <c r="J28" s="13"/>
      <c r="K28" s="137"/>
      <c r="L28" s="127"/>
      <c r="M28" s="21"/>
      <c r="N28" s="3"/>
      <c r="O28" s="13"/>
      <c r="P28" s="29"/>
      <c r="Q28" s="137"/>
      <c r="R28" s="127"/>
    </row>
    <row r="29" spans="1:18">
      <c r="A29" s="2" t="s">
        <v>72</v>
      </c>
      <c r="B29" s="2" t="s">
        <v>73</v>
      </c>
      <c r="C29" s="5" t="s">
        <v>188</v>
      </c>
      <c r="D29" s="5" t="s">
        <v>189</v>
      </c>
      <c r="E29" s="142"/>
      <c r="F29" s="145"/>
      <c r="G29" s="21"/>
      <c r="H29" s="3"/>
      <c r="I29" s="3"/>
      <c r="J29" s="13"/>
      <c r="K29" s="137"/>
      <c r="L29" s="127"/>
      <c r="M29" s="21"/>
      <c r="N29" s="3"/>
      <c r="O29" s="3"/>
      <c r="P29" s="13"/>
      <c r="Q29" s="137"/>
      <c r="R29" s="127"/>
    </row>
    <row r="30" spans="1:18" ht="16.5" thickBot="1">
      <c r="A30" s="2" t="s">
        <v>89</v>
      </c>
      <c r="B30" s="2" t="s">
        <v>90</v>
      </c>
      <c r="C30" s="5" t="s">
        <v>91</v>
      </c>
      <c r="D30" s="5" t="s">
        <v>92</v>
      </c>
      <c r="E30" s="151">
        <f>K30+Q30</f>
        <v>25</v>
      </c>
      <c r="F30" s="153"/>
      <c r="G30" s="21">
        <v>75</v>
      </c>
      <c r="H30" s="3">
        <v>77.5</v>
      </c>
      <c r="I30" s="3">
        <v>75.900000000000006</v>
      </c>
      <c r="J30" s="201">
        <f>AVERAGE(G30:I30)</f>
        <v>76.13333333333334</v>
      </c>
      <c r="K30" s="139">
        <v>25</v>
      </c>
      <c r="L30" s="135">
        <v>20</v>
      </c>
      <c r="M30" s="21"/>
      <c r="N30" s="3"/>
      <c r="O30" s="3"/>
      <c r="P30" s="13"/>
      <c r="Q30" s="139"/>
      <c r="R30" s="135"/>
    </row>
    <row r="31" spans="1:18">
      <c r="E31" s="7"/>
      <c r="F31" s="7"/>
    </row>
    <row r="32" spans="1:18" ht="16.5" thickBot="1">
      <c r="E32" s="7"/>
      <c r="F32" s="7"/>
    </row>
    <row r="33" spans="1:18" s="71" customFormat="1" ht="47.25">
      <c r="A33" s="69" t="s">
        <v>190</v>
      </c>
      <c r="B33" s="69"/>
      <c r="C33" s="69"/>
      <c r="D33" s="69"/>
      <c r="E33" s="193" t="s">
        <v>4</v>
      </c>
      <c r="F33" s="82" t="s">
        <v>5</v>
      </c>
      <c r="G33" s="75" t="s">
        <v>161</v>
      </c>
      <c r="H33" s="66" t="s">
        <v>162</v>
      </c>
      <c r="I33" s="66" t="s">
        <v>165</v>
      </c>
      <c r="J33" s="86" t="s">
        <v>164</v>
      </c>
      <c r="K33" s="141" t="s">
        <v>10</v>
      </c>
      <c r="L33" s="82" t="s">
        <v>11</v>
      </c>
      <c r="M33" s="75" t="s">
        <v>161</v>
      </c>
      <c r="N33" s="66" t="s">
        <v>162</v>
      </c>
      <c r="O33" s="66" t="s">
        <v>165</v>
      </c>
      <c r="P33" s="86" t="s">
        <v>164</v>
      </c>
      <c r="Q33" s="141" t="s">
        <v>10</v>
      </c>
      <c r="R33" s="82" t="s">
        <v>11</v>
      </c>
    </row>
    <row r="34" spans="1:18">
      <c r="A34" s="2" t="s">
        <v>148</v>
      </c>
      <c r="B34" s="2" t="s">
        <v>191</v>
      </c>
      <c r="C34" s="5" t="s">
        <v>192</v>
      </c>
      <c r="D34" s="5" t="s">
        <v>193</v>
      </c>
      <c r="E34" s="137">
        <f>K34+Q34</f>
        <v>45</v>
      </c>
      <c r="F34" s="210">
        <v>40</v>
      </c>
      <c r="G34" s="21">
        <v>73.599999999999994</v>
      </c>
      <c r="H34" s="3">
        <v>77.5</v>
      </c>
      <c r="I34" s="3">
        <v>80</v>
      </c>
      <c r="J34" s="201">
        <f>AVERAGE(G34:I34)</f>
        <v>77.033333333333331</v>
      </c>
      <c r="K34" s="137">
        <v>25</v>
      </c>
      <c r="L34" s="127">
        <v>20</v>
      </c>
      <c r="M34" s="21">
        <v>70</v>
      </c>
      <c r="N34" s="3">
        <v>70</v>
      </c>
      <c r="O34" s="3">
        <v>87</v>
      </c>
      <c r="P34" s="201">
        <f>AVERAGE(M34:O34)</f>
        <v>75.666666666666671</v>
      </c>
      <c r="Q34" s="137">
        <v>20</v>
      </c>
      <c r="R34" s="127">
        <v>20</v>
      </c>
    </row>
    <row r="35" spans="1:18" ht="16.5" thickBot="1">
      <c r="A35" s="2" t="s">
        <v>194</v>
      </c>
      <c r="B35" s="2" t="s">
        <v>195</v>
      </c>
      <c r="C35" s="5" t="s">
        <v>87</v>
      </c>
      <c r="D35" s="5" t="s">
        <v>196</v>
      </c>
      <c r="E35" s="139"/>
      <c r="F35" s="135"/>
      <c r="G35" s="21"/>
      <c r="H35" s="3"/>
      <c r="I35" s="3"/>
      <c r="J35" s="13"/>
      <c r="K35" s="139"/>
      <c r="L35" s="135"/>
      <c r="M35" s="21"/>
      <c r="N35" s="3"/>
      <c r="O35" s="3"/>
      <c r="P35" s="13"/>
      <c r="Q35" s="139"/>
      <c r="R35" s="135"/>
    </row>
    <row r="36" spans="1:18" ht="16.5" thickBot="1">
      <c r="E36" s="7"/>
      <c r="F36" s="7"/>
    </row>
    <row r="37" spans="1:18" s="71" customFormat="1" ht="47.25">
      <c r="A37" s="69" t="s">
        <v>197</v>
      </c>
      <c r="B37" s="69"/>
      <c r="C37" s="69"/>
      <c r="D37" s="69"/>
      <c r="E37" s="193" t="s">
        <v>4</v>
      </c>
      <c r="F37" s="82" t="s">
        <v>5</v>
      </c>
      <c r="G37" s="75" t="s">
        <v>161</v>
      </c>
      <c r="H37" s="66" t="s">
        <v>162</v>
      </c>
      <c r="I37" s="66" t="s">
        <v>165</v>
      </c>
      <c r="J37" s="86" t="s">
        <v>164</v>
      </c>
      <c r="K37" s="141" t="s">
        <v>10</v>
      </c>
      <c r="L37" s="82" t="s">
        <v>11</v>
      </c>
      <c r="M37" s="75" t="s">
        <v>161</v>
      </c>
      <c r="N37" s="66" t="s">
        <v>162</v>
      </c>
      <c r="O37" s="86" t="s">
        <v>165</v>
      </c>
      <c r="P37" s="86" t="s">
        <v>164</v>
      </c>
      <c r="Q37" s="141" t="s">
        <v>10</v>
      </c>
      <c r="R37" s="82" t="s">
        <v>11</v>
      </c>
    </row>
    <row r="38" spans="1:18">
      <c r="A38" s="1" t="s">
        <v>12</v>
      </c>
      <c r="B38" s="1" t="s">
        <v>13</v>
      </c>
      <c r="C38" s="1" t="s">
        <v>14</v>
      </c>
      <c r="D38" s="4" t="s">
        <v>15</v>
      </c>
      <c r="E38" s="137"/>
      <c r="F38" s="127"/>
      <c r="G38" s="21"/>
      <c r="H38" s="3"/>
      <c r="I38" s="3"/>
      <c r="J38" s="13"/>
      <c r="K38" s="137"/>
      <c r="L38" s="127"/>
      <c r="M38" s="21"/>
      <c r="N38" s="3"/>
      <c r="O38" s="3"/>
      <c r="P38" s="13"/>
      <c r="Q38" s="137"/>
      <c r="R38" s="127"/>
    </row>
    <row r="39" spans="1:18">
      <c r="A39" s="2" t="s">
        <v>194</v>
      </c>
      <c r="B39" s="2" t="s">
        <v>195</v>
      </c>
      <c r="C39" s="2" t="s">
        <v>98</v>
      </c>
      <c r="D39" s="5" t="s">
        <v>198</v>
      </c>
      <c r="E39" s="207">
        <f>K39+Q39</f>
        <v>25</v>
      </c>
      <c r="F39" s="145"/>
      <c r="G39" s="21">
        <v>83</v>
      </c>
      <c r="H39" s="3">
        <v>86</v>
      </c>
      <c r="I39" s="3">
        <v>92.14</v>
      </c>
      <c r="J39" s="201">
        <f>AVERAGE(G39:I39)</f>
        <v>87.046666666666667</v>
      </c>
      <c r="K39" s="137">
        <v>25</v>
      </c>
      <c r="L39" s="127">
        <v>20</v>
      </c>
      <c r="M39" s="21"/>
      <c r="N39" s="3"/>
      <c r="O39" s="3"/>
      <c r="P39" s="13"/>
      <c r="Q39" s="137"/>
      <c r="R39" s="127"/>
    </row>
    <row r="40" spans="1:18">
      <c r="A40" s="2" t="s">
        <v>148</v>
      </c>
      <c r="B40" s="2" t="s">
        <v>191</v>
      </c>
      <c r="C40" s="2" t="s">
        <v>192</v>
      </c>
      <c r="D40" s="5" t="s">
        <v>199</v>
      </c>
      <c r="E40" s="207">
        <f>K40+Q40</f>
        <v>43</v>
      </c>
      <c r="F40" s="212">
        <v>38</v>
      </c>
      <c r="G40" s="21">
        <v>80</v>
      </c>
      <c r="H40" s="3">
        <v>87</v>
      </c>
      <c r="I40" s="3">
        <v>88.57</v>
      </c>
      <c r="J40" s="201">
        <f t="shared" ref="J40:J42" si="1">AVERAGE(G40:I40)</f>
        <v>85.19</v>
      </c>
      <c r="K40" s="137">
        <v>24</v>
      </c>
      <c r="L40" s="127">
        <v>19</v>
      </c>
      <c r="M40" s="21">
        <v>87.14</v>
      </c>
      <c r="N40" s="3">
        <v>74</v>
      </c>
      <c r="O40" s="3">
        <v>78</v>
      </c>
      <c r="P40" s="201">
        <f>AVERAGE(M40:O40)</f>
        <v>79.713333333333324</v>
      </c>
      <c r="Q40" s="137">
        <v>19</v>
      </c>
      <c r="R40" s="127">
        <v>19</v>
      </c>
    </row>
    <row r="41" spans="1:18">
      <c r="A41" s="2" t="s">
        <v>62</v>
      </c>
      <c r="B41" s="2" t="s">
        <v>46</v>
      </c>
      <c r="C41" s="2" t="s">
        <v>22</v>
      </c>
      <c r="D41" s="5" t="s">
        <v>63</v>
      </c>
      <c r="E41" s="207">
        <f>K41+Q41</f>
        <v>23</v>
      </c>
      <c r="F41" s="145"/>
      <c r="G41" s="21">
        <v>81.56</v>
      </c>
      <c r="H41" s="3">
        <v>77</v>
      </c>
      <c r="I41" s="3">
        <v>89.2</v>
      </c>
      <c r="J41" s="201">
        <f t="shared" si="1"/>
        <v>82.586666666666659</v>
      </c>
      <c r="K41" s="137">
        <v>23</v>
      </c>
      <c r="L41" s="127">
        <v>18</v>
      </c>
      <c r="M41" s="21"/>
      <c r="N41" s="3"/>
      <c r="O41" s="3"/>
      <c r="P41" s="13"/>
      <c r="Q41" s="137"/>
      <c r="R41" s="127"/>
    </row>
    <row r="42" spans="1:18" ht="16.5" thickBot="1">
      <c r="A42" s="3" t="s">
        <v>200</v>
      </c>
      <c r="B42" s="3" t="s">
        <v>42</v>
      </c>
      <c r="C42" s="3"/>
      <c r="D42" s="13" t="s">
        <v>201</v>
      </c>
      <c r="E42" s="208">
        <f>K42+Q42</f>
        <v>42</v>
      </c>
      <c r="F42" s="209">
        <v>37</v>
      </c>
      <c r="G42" s="21">
        <v>73.5</v>
      </c>
      <c r="H42" s="3">
        <v>78</v>
      </c>
      <c r="I42" s="3">
        <v>72.8</v>
      </c>
      <c r="J42" s="201">
        <f t="shared" si="1"/>
        <v>74.766666666666666</v>
      </c>
      <c r="K42" s="139">
        <v>22</v>
      </c>
      <c r="L42" s="135">
        <v>17</v>
      </c>
      <c r="M42" s="21">
        <v>90</v>
      </c>
      <c r="N42" s="3">
        <v>82</v>
      </c>
      <c r="O42" s="3">
        <v>75</v>
      </c>
      <c r="P42" s="201">
        <f>AVERAGE(M42:O42)</f>
        <v>82.333333333333329</v>
      </c>
      <c r="Q42" s="139">
        <v>20</v>
      </c>
      <c r="R42" s="135">
        <v>20</v>
      </c>
    </row>
    <row r="43" spans="1:18" ht="16.5" thickBot="1">
      <c r="E43" s="191"/>
      <c r="F43" s="191"/>
      <c r="G43" s="108"/>
      <c r="H43" s="108"/>
      <c r="I43" s="108"/>
      <c r="J43" s="108"/>
      <c r="M43" s="29"/>
      <c r="N43" s="29"/>
      <c r="O43" s="108"/>
    </row>
    <row r="44" spans="1:18" s="71" customFormat="1" ht="47.25">
      <c r="A44" s="69" t="s">
        <v>202</v>
      </c>
      <c r="B44" s="69"/>
      <c r="C44" s="69"/>
      <c r="D44" s="69"/>
      <c r="E44" s="193" t="s">
        <v>4</v>
      </c>
      <c r="F44" s="82" t="s">
        <v>5</v>
      </c>
      <c r="G44" s="96" t="s">
        <v>161</v>
      </c>
      <c r="H44" s="90" t="s">
        <v>162</v>
      </c>
      <c r="I44" s="90" t="s">
        <v>165</v>
      </c>
      <c r="J44" s="86" t="s">
        <v>164</v>
      </c>
      <c r="K44" s="141" t="s">
        <v>10</v>
      </c>
      <c r="L44" s="82" t="s">
        <v>11</v>
      </c>
      <c r="M44" s="96" t="s">
        <v>161</v>
      </c>
      <c r="N44" s="90" t="s">
        <v>162</v>
      </c>
      <c r="O44" s="91" t="s">
        <v>165</v>
      </c>
      <c r="P44" s="86" t="s">
        <v>164</v>
      </c>
      <c r="Q44" s="141" t="s">
        <v>10</v>
      </c>
      <c r="R44" s="82" t="s">
        <v>11</v>
      </c>
    </row>
    <row r="45" spans="1:18">
      <c r="A45" s="2" t="s">
        <v>203</v>
      </c>
      <c r="B45" s="2" t="s">
        <v>204</v>
      </c>
      <c r="C45" s="5" t="s">
        <v>205</v>
      </c>
      <c r="D45" s="5" t="s">
        <v>206</v>
      </c>
      <c r="E45" s="143"/>
      <c r="F45" s="146"/>
      <c r="G45" s="21"/>
      <c r="H45" s="3"/>
      <c r="I45" s="3"/>
      <c r="J45" s="13"/>
      <c r="K45" s="137"/>
      <c r="L45" s="127"/>
      <c r="M45" s="21"/>
      <c r="N45" s="3"/>
      <c r="O45" s="13"/>
      <c r="P45" s="13"/>
      <c r="Q45" s="137"/>
      <c r="R45" s="127"/>
    </row>
    <row r="46" spans="1:18">
      <c r="A46" s="2" t="s">
        <v>207</v>
      </c>
      <c r="B46" s="2" t="s">
        <v>208</v>
      </c>
      <c r="C46" s="5" t="s">
        <v>209</v>
      </c>
      <c r="D46" s="5" t="s">
        <v>210</v>
      </c>
      <c r="E46" s="143"/>
      <c r="F46" s="146"/>
      <c r="G46" s="21"/>
      <c r="H46" s="3"/>
      <c r="I46" s="3"/>
      <c r="J46" s="13"/>
      <c r="K46" s="137"/>
      <c r="L46" s="127"/>
      <c r="M46" s="21"/>
      <c r="N46" s="3"/>
      <c r="O46" s="13"/>
      <c r="P46" s="13"/>
      <c r="Q46" s="137"/>
      <c r="R46" s="127"/>
    </row>
    <row r="47" spans="1:18" ht="16.5" thickBot="1">
      <c r="A47" s="2" t="s">
        <v>211</v>
      </c>
      <c r="B47" s="2" t="s">
        <v>212</v>
      </c>
      <c r="C47" s="5" t="s">
        <v>213</v>
      </c>
      <c r="D47" s="5" t="s">
        <v>214</v>
      </c>
      <c r="E47" s="151">
        <f>K47+Q47</f>
        <v>25</v>
      </c>
      <c r="F47" s="153"/>
      <c r="G47" s="21">
        <v>83.5</v>
      </c>
      <c r="H47" s="3">
        <v>79</v>
      </c>
      <c r="I47" s="3">
        <v>87.5</v>
      </c>
      <c r="J47" s="201">
        <f>AVERAGE(G47:I47)</f>
        <v>83.333333333333329</v>
      </c>
      <c r="K47" s="139">
        <v>25</v>
      </c>
      <c r="L47" s="135">
        <v>20</v>
      </c>
      <c r="M47" s="21"/>
      <c r="N47" s="3"/>
      <c r="O47" s="13"/>
      <c r="P47" s="13"/>
      <c r="Q47" s="139"/>
      <c r="R47" s="135"/>
    </row>
    <row r="48" spans="1:18">
      <c r="E48" s="7"/>
      <c r="F48" s="7"/>
    </row>
    <row r="49" spans="1:18" ht="16.5" thickBot="1">
      <c r="E49" s="7"/>
      <c r="F49" s="7"/>
      <c r="G49" s="108"/>
      <c r="H49" s="108"/>
      <c r="I49" s="108"/>
      <c r="J49" s="108"/>
      <c r="M49" s="108"/>
      <c r="N49" s="108"/>
      <c r="O49" s="108"/>
    </row>
    <row r="50" spans="1:18" s="71" customFormat="1" ht="47.25">
      <c r="A50" s="69" t="s">
        <v>215</v>
      </c>
      <c r="B50" s="69"/>
      <c r="C50" s="69"/>
      <c r="D50" s="69"/>
      <c r="E50" s="193" t="s">
        <v>4</v>
      </c>
      <c r="F50" s="82" t="s">
        <v>5</v>
      </c>
      <c r="G50" s="96" t="s">
        <v>161</v>
      </c>
      <c r="H50" s="90" t="s">
        <v>162</v>
      </c>
      <c r="I50" s="90" t="s">
        <v>165</v>
      </c>
      <c r="J50" s="86" t="s">
        <v>164</v>
      </c>
      <c r="K50" s="141" t="s">
        <v>10</v>
      </c>
      <c r="L50" s="82" t="s">
        <v>11</v>
      </c>
      <c r="M50" s="96" t="s">
        <v>161</v>
      </c>
      <c r="N50" s="90" t="s">
        <v>162</v>
      </c>
      <c r="O50" s="91" t="s">
        <v>165</v>
      </c>
      <c r="P50" s="86" t="s">
        <v>164</v>
      </c>
      <c r="Q50" s="141" t="s">
        <v>10</v>
      </c>
      <c r="R50" s="82" t="s">
        <v>11</v>
      </c>
    </row>
    <row r="51" spans="1:18">
      <c r="A51" s="2" t="s">
        <v>74</v>
      </c>
      <c r="B51" s="2" t="s">
        <v>216</v>
      </c>
      <c r="C51" s="5" t="s">
        <v>18</v>
      </c>
      <c r="D51" s="5" t="s">
        <v>217</v>
      </c>
      <c r="E51" s="143"/>
      <c r="F51" s="146"/>
      <c r="G51" s="21"/>
      <c r="H51" s="3"/>
      <c r="I51" s="3"/>
      <c r="J51" s="13"/>
      <c r="K51" s="137"/>
      <c r="L51" s="127"/>
      <c r="M51" s="21"/>
      <c r="N51" s="3"/>
      <c r="O51" s="13"/>
      <c r="P51" s="13"/>
      <c r="Q51" s="137"/>
      <c r="R51" s="127"/>
    </row>
    <row r="52" spans="1:18">
      <c r="A52" s="2" t="s">
        <v>218</v>
      </c>
      <c r="B52" s="2" t="s">
        <v>94</v>
      </c>
      <c r="C52" s="5"/>
      <c r="D52" s="5" t="s">
        <v>219</v>
      </c>
      <c r="E52" s="144">
        <v>20</v>
      </c>
      <c r="F52" s="205"/>
      <c r="G52" s="21"/>
      <c r="H52" s="3"/>
      <c r="I52" s="3"/>
      <c r="J52" s="13"/>
      <c r="K52" s="138"/>
      <c r="L52" s="134"/>
      <c r="M52" s="21">
        <v>88</v>
      </c>
      <c r="N52" s="3">
        <v>86.36</v>
      </c>
      <c r="O52" s="13">
        <v>78</v>
      </c>
      <c r="P52" s="13">
        <f>AVERAGE(M52:O52)</f>
        <v>84.12</v>
      </c>
      <c r="Q52" s="138">
        <v>20</v>
      </c>
      <c r="R52" s="134">
        <v>20</v>
      </c>
    </row>
    <row r="53" spans="1:18" ht="16.5" thickBot="1">
      <c r="A53" s="35" t="s">
        <v>203</v>
      </c>
      <c r="B53" s="35" t="s">
        <v>204</v>
      </c>
      <c r="C53" s="35" t="s">
        <v>205</v>
      </c>
      <c r="D53" s="192" t="s">
        <v>220</v>
      </c>
      <c r="E53" s="139"/>
      <c r="F53" s="135"/>
      <c r="G53" s="21"/>
      <c r="H53" s="3"/>
      <c r="I53" s="3"/>
      <c r="J53" s="13"/>
      <c r="K53" s="85" t="s">
        <v>151</v>
      </c>
      <c r="L53" s="85"/>
      <c r="M53" s="21"/>
      <c r="N53" s="3"/>
      <c r="O53" s="13"/>
      <c r="P53" s="13"/>
      <c r="Q53" s="139"/>
      <c r="R53" s="135"/>
    </row>
    <row r="54" spans="1:18" ht="16.5" thickBot="1">
      <c r="A54" s="188"/>
      <c r="B54" s="188"/>
      <c r="C54" s="188"/>
      <c r="D54" s="188"/>
      <c r="G54" s="29"/>
      <c r="H54" s="29"/>
      <c r="I54" s="29"/>
      <c r="J54" s="29"/>
      <c r="M54" s="29"/>
      <c r="N54" s="29"/>
      <c r="O54" s="29"/>
    </row>
    <row r="55" spans="1:18" s="71" customFormat="1" ht="47.25">
      <c r="A55" s="114" t="s">
        <v>221</v>
      </c>
      <c r="B55" s="114"/>
      <c r="C55" s="114"/>
      <c r="D55" s="114"/>
      <c r="E55" s="202" t="s">
        <v>4</v>
      </c>
      <c r="F55" s="203" t="s">
        <v>5</v>
      </c>
      <c r="G55" s="206" t="s">
        <v>161</v>
      </c>
      <c r="H55" s="184" t="s">
        <v>162</v>
      </c>
      <c r="I55" s="184" t="s">
        <v>165</v>
      </c>
      <c r="J55" s="86" t="s">
        <v>164</v>
      </c>
      <c r="K55" s="204" t="s">
        <v>10</v>
      </c>
      <c r="L55" s="203" t="s">
        <v>11</v>
      </c>
      <c r="M55" s="206" t="s">
        <v>161</v>
      </c>
      <c r="N55" s="184" t="s">
        <v>162</v>
      </c>
      <c r="O55" s="185" t="s">
        <v>165</v>
      </c>
      <c r="P55" s="86" t="s">
        <v>164</v>
      </c>
      <c r="Q55" s="204" t="s">
        <v>10</v>
      </c>
      <c r="R55" s="203" t="s">
        <v>11</v>
      </c>
    </row>
    <row r="56" spans="1:18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</row>
    <row r="57" spans="1:18">
      <c r="G57" s="6"/>
    </row>
    <row r="58" spans="1:18">
      <c r="G58" s="7"/>
    </row>
    <row r="59" spans="1:18">
      <c r="G59" s="7"/>
    </row>
    <row r="60" spans="1:18">
      <c r="G60" s="7"/>
    </row>
    <row r="61" spans="1:18">
      <c r="G61" s="7"/>
    </row>
    <row r="62" spans="1:18">
      <c r="G62" s="7"/>
    </row>
    <row r="63" spans="1:18">
      <c r="G63" s="7"/>
    </row>
    <row r="64" spans="1:18">
      <c r="G64" s="7"/>
    </row>
    <row r="67" spans="7:7">
      <c r="G67" s="6"/>
    </row>
    <row r="68" spans="7:7">
      <c r="G68" s="7"/>
    </row>
    <row r="69" spans="7:7">
      <c r="G69" s="7"/>
    </row>
    <row r="70" spans="7:7">
      <c r="G70" s="7"/>
    </row>
    <row r="71" spans="7:7">
      <c r="G71" s="7"/>
    </row>
  </sheetData>
  <sheetProtection algorithmName="SHA-512" hashValue="YGIUFDp1a1HgGnVFlvYJfe9culJFquDOeCxPfxFfdFxgsRxQovP1biCflCBnSfFtZD3Wn+H+cNgW+7rIAsRupg==" saltValue="hs4ZmbDU7AgSZirDq9UFgA==" spinCount="100000" sheet="1" objects="1" scenarios="1"/>
  <mergeCells count="4">
    <mergeCell ref="W4:Z4"/>
    <mergeCell ref="S4:V4"/>
    <mergeCell ref="M4:R4"/>
    <mergeCell ref="G4:L4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C28BC-60CB-CD4A-99D4-49618A28FF21}">
  <dimension ref="A3:AL64"/>
  <sheetViews>
    <sheetView topLeftCell="A6" zoomScale="59" workbookViewId="0">
      <pane xSplit="7890" topLeftCell="U1" activePane="topRight"/>
      <selection activeCell="A28" sqref="A28"/>
      <selection pane="topRight" activeCell="L31" sqref="L31"/>
    </sheetView>
  </sheetViews>
  <sheetFormatPr defaultColWidth="11.25" defaultRowHeight="15.75"/>
  <cols>
    <col min="1" max="1" width="15.75" customWidth="1"/>
    <col min="2" max="2" width="15" customWidth="1"/>
    <col min="3" max="3" width="25" customWidth="1"/>
    <col min="4" max="4" width="25.25" customWidth="1"/>
    <col min="5" max="6" width="13.25" customWidth="1"/>
    <col min="7" max="7" width="15.25" customWidth="1"/>
  </cols>
  <sheetData>
    <row r="3" spans="1:38">
      <c r="A3" s="9" t="s">
        <v>222</v>
      </c>
      <c r="B3" s="9"/>
      <c r="C3" s="9"/>
      <c r="D3" s="9"/>
    </row>
    <row r="4" spans="1:38" ht="16.5" thickBot="1"/>
    <row r="5" spans="1:38" ht="16.5" thickBot="1">
      <c r="G5" s="312" t="s">
        <v>223</v>
      </c>
      <c r="H5" s="313"/>
      <c r="I5" s="313"/>
      <c r="J5" s="313"/>
      <c r="K5" s="313"/>
      <c r="L5" s="313"/>
      <c r="M5" s="313"/>
      <c r="N5" s="307"/>
      <c r="O5" s="305" t="s">
        <v>224</v>
      </c>
      <c r="P5" s="306"/>
      <c r="Q5" s="306"/>
      <c r="R5" s="306"/>
      <c r="S5" s="306"/>
      <c r="T5" s="306"/>
      <c r="U5" s="306"/>
      <c r="V5" s="307"/>
      <c r="W5" s="315" t="s">
        <v>225</v>
      </c>
      <c r="X5" s="316"/>
      <c r="Y5" s="316"/>
      <c r="Z5" s="316"/>
      <c r="AA5" s="316"/>
      <c r="AB5" s="316"/>
      <c r="AC5" s="316"/>
      <c r="AD5" s="307"/>
      <c r="AE5" s="317" t="s">
        <v>226</v>
      </c>
      <c r="AF5" s="318"/>
      <c r="AG5" s="318"/>
      <c r="AH5" s="318"/>
      <c r="AI5" s="318"/>
      <c r="AJ5" s="318"/>
      <c r="AK5" s="318"/>
      <c r="AL5" s="311"/>
    </row>
    <row r="6" spans="1:38" ht="47.25">
      <c r="A6" s="8" t="s">
        <v>227</v>
      </c>
      <c r="B6" s="8"/>
      <c r="C6" s="8"/>
      <c r="D6" s="8"/>
      <c r="E6" s="193" t="s">
        <v>4</v>
      </c>
      <c r="F6" s="82" t="s">
        <v>5</v>
      </c>
      <c r="G6" s="22" t="s">
        <v>228</v>
      </c>
      <c r="H6" s="12" t="s">
        <v>229</v>
      </c>
      <c r="I6" s="14" t="s">
        <v>230</v>
      </c>
      <c r="J6" s="14" t="s">
        <v>231</v>
      </c>
      <c r="K6" s="28" t="s">
        <v>232</v>
      </c>
      <c r="L6" s="194" t="s">
        <v>233</v>
      </c>
      <c r="M6" s="152" t="s">
        <v>10</v>
      </c>
      <c r="N6" s="82" t="s">
        <v>11</v>
      </c>
      <c r="O6" s="22" t="s">
        <v>228</v>
      </c>
      <c r="P6" s="12" t="s">
        <v>229</v>
      </c>
      <c r="Q6" s="14" t="s">
        <v>230</v>
      </c>
      <c r="R6" s="14" t="s">
        <v>231</v>
      </c>
      <c r="S6" s="28" t="s">
        <v>232</v>
      </c>
      <c r="T6" s="194" t="s">
        <v>233</v>
      </c>
      <c r="U6" s="152" t="s">
        <v>10</v>
      </c>
      <c r="V6" s="82" t="s">
        <v>11</v>
      </c>
      <c r="W6" s="22" t="s">
        <v>228</v>
      </c>
      <c r="X6" s="12" t="s">
        <v>229</v>
      </c>
      <c r="Y6" s="14" t="s">
        <v>230</v>
      </c>
      <c r="Z6" s="14" t="s">
        <v>231</v>
      </c>
      <c r="AA6" s="28" t="s">
        <v>232</v>
      </c>
      <c r="AB6" s="194" t="s">
        <v>233</v>
      </c>
      <c r="AC6" s="152" t="s">
        <v>10</v>
      </c>
      <c r="AD6" s="82" t="s">
        <v>11</v>
      </c>
      <c r="AE6" s="180" t="s">
        <v>228</v>
      </c>
      <c r="AF6" s="181" t="s">
        <v>229</v>
      </c>
      <c r="AG6" s="182" t="s">
        <v>230</v>
      </c>
      <c r="AH6" s="182" t="s">
        <v>231</v>
      </c>
      <c r="AI6" s="195" t="s">
        <v>232</v>
      </c>
      <c r="AJ6" s="196" t="s">
        <v>233</v>
      </c>
      <c r="AK6" s="152" t="s">
        <v>10</v>
      </c>
      <c r="AL6" s="82" t="s">
        <v>11</v>
      </c>
    </row>
    <row r="7" spans="1:38">
      <c r="A7" s="1" t="s">
        <v>12</v>
      </c>
      <c r="B7" s="1" t="s">
        <v>13</v>
      </c>
      <c r="C7" s="4" t="s">
        <v>14</v>
      </c>
      <c r="D7" s="4" t="s">
        <v>15</v>
      </c>
      <c r="E7" s="170"/>
      <c r="F7" s="255"/>
      <c r="G7" s="31"/>
      <c r="H7" s="176"/>
      <c r="I7" s="176"/>
      <c r="J7" s="176"/>
      <c r="K7" s="176"/>
      <c r="L7" s="197"/>
      <c r="M7" s="170"/>
      <c r="N7" s="255"/>
      <c r="O7" s="31"/>
      <c r="P7" s="176"/>
      <c r="Q7" s="176"/>
      <c r="R7" s="176"/>
      <c r="S7" s="176"/>
      <c r="T7" s="197"/>
      <c r="U7" s="170"/>
      <c r="V7" s="255"/>
      <c r="W7" s="31"/>
      <c r="X7" s="176"/>
      <c r="Y7" s="176"/>
      <c r="Z7" s="176"/>
      <c r="AA7" s="176"/>
      <c r="AB7" s="197"/>
      <c r="AC7" s="170"/>
      <c r="AD7" s="255"/>
      <c r="AE7" s="31"/>
      <c r="AF7" s="176"/>
      <c r="AG7" s="176"/>
      <c r="AH7" s="176"/>
      <c r="AI7" s="176"/>
      <c r="AJ7" s="197"/>
      <c r="AK7" s="170"/>
      <c r="AL7" s="255"/>
    </row>
    <row r="8" spans="1:38">
      <c r="A8" s="2" t="s">
        <v>194</v>
      </c>
      <c r="B8" s="2" t="s">
        <v>195</v>
      </c>
      <c r="C8" s="5" t="s">
        <v>87</v>
      </c>
      <c r="D8" s="5" t="s">
        <v>196</v>
      </c>
      <c r="E8" s="170">
        <f t="shared" ref="E8" si="0">M8+U8+AC8+AK8</f>
        <v>15</v>
      </c>
      <c r="F8" s="255"/>
      <c r="G8" s="31"/>
      <c r="H8" s="176"/>
      <c r="I8" s="176"/>
      <c r="J8" s="176"/>
      <c r="K8" s="176"/>
      <c r="L8" s="197"/>
      <c r="M8" s="170"/>
      <c r="N8" s="255"/>
      <c r="O8" s="31"/>
      <c r="P8" s="176"/>
      <c r="Q8" s="176"/>
      <c r="R8" s="176"/>
      <c r="S8" s="176"/>
      <c r="T8" s="197"/>
      <c r="U8" s="170"/>
      <c r="V8" s="255"/>
      <c r="W8" s="31">
        <v>30.9</v>
      </c>
      <c r="X8" s="176">
        <v>20</v>
      </c>
      <c r="Y8" s="176">
        <v>0</v>
      </c>
      <c r="Z8" s="176">
        <v>12</v>
      </c>
      <c r="AA8" s="176">
        <v>0</v>
      </c>
      <c r="AB8" s="197">
        <v>62.9</v>
      </c>
      <c r="AC8" s="170">
        <v>15</v>
      </c>
      <c r="AD8" s="255">
        <v>15</v>
      </c>
      <c r="AE8" s="31"/>
      <c r="AF8" s="176"/>
      <c r="AG8" s="176"/>
      <c r="AH8" s="176"/>
      <c r="AI8" s="176"/>
      <c r="AJ8" s="197"/>
      <c r="AK8" s="170"/>
      <c r="AL8" s="255"/>
    </row>
    <row r="9" spans="1:38">
      <c r="A9" s="2" t="s">
        <v>194</v>
      </c>
      <c r="B9" s="2" t="s">
        <v>195</v>
      </c>
      <c r="C9" s="5" t="s">
        <v>98</v>
      </c>
      <c r="D9" s="5" t="s">
        <v>198</v>
      </c>
      <c r="E9" s="170"/>
      <c r="F9" s="255"/>
      <c r="G9" s="31"/>
      <c r="H9" s="176"/>
      <c r="I9" s="176"/>
      <c r="J9" s="176"/>
      <c r="K9" s="176"/>
      <c r="L9" s="197"/>
      <c r="M9" s="170"/>
      <c r="N9" s="255"/>
      <c r="O9" s="31"/>
      <c r="P9" s="176"/>
      <c r="Q9" s="176"/>
      <c r="R9" s="176"/>
      <c r="S9" s="176"/>
      <c r="T9" s="197"/>
      <c r="U9" s="170"/>
      <c r="V9" s="255"/>
      <c r="W9" s="31"/>
      <c r="X9" s="176"/>
      <c r="Y9" s="176"/>
      <c r="Z9" s="176"/>
      <c r="AA9" s="176"/>
      <c r="AB9" s="197"/>
      <c r="AC9" s="170"/>
      <c r="AD9" s="255"/>
      <c r="AE9" s="31"/>
      <c r="AF9" s="176"/>
      <c r="AG9" s="176"/>
      <c r="AH9" s="176"/>
      <c r="AI9" s="176"/>
      <c r="AJ9" s="197"/>
      <c r="AK9" s="170"/>
      <c r="AL9" s="255"/>
    </row>
    <row r="10" spans="1:38">
      <c r="A10" s="2" t="s">
        <v>72</v>
      </c>
      <c r="B10" s="2" t="s">
        <v>73</v>
      </c>
      <c r="C10" s="5" t="s">
        <v>188</v>
      </c>
      <c r="D10" s="5" t="s">
        <v>189</v>
      </c>
      <c r="E10" s="170">
        <f>U10+AK10</f>
        <v>0</v>
      </c>
      <c r="F10" s="255"/>
      <c r="G10" s="31">
        <v>41.7</v>
      </c>
      <c r="H10" s="273">
        <v>135.6</v>
      </c>
      <c r="I10" s="176">
        <v>0</v>
      </c>
      <c r="J10" s="176">
        <v>4</v>
      </c>
      <c r="K10" s="176">
        <v>0</v>
      </c>
      <c r="L10" s="197">
        <f>K10+J10+I10+H10+G10</f>
        <v>181.3</v>
      </c>
      <c r="M10" s="172" t="s">
        <v>183</v>
      </c>
      <c r="N10" s="172" t="s">
        <v>183</v>
      </c>
      <c r="O10" s="31"/>
      <c r="P10" s="176"/>
      <c r="Q10" s="176"/>
      <c r="R10" s="176"/>
      <c r="S10" s="176"/>
      <c r="T10" s="197"/>
      <c r="U10" s="170"/>
      <c r="V10" s="255"/>
      <c r="W10" s="31">
        <v>37</v>
      </c>
      <c r="X10" s="273">
        <v>40</v>
      </c>
      <c r="Y10" s="273">
        <v>23.6</v>
      </c>
      <c r="Z10" s="176">
        <v>4</v>
      </c>
      <c r="AA10" s="176">
        <v>0</v>
      </c>
      <c r="AB10" s="197">
        <v>104.6</v>
      </c>
      <c r="AC10" s="170" t="s">
        <v>183</v>
      </c>
      <c r="AD10" s="255" t="s">
        <v>183</v>
      </c>
      <c r="AE10" s="31"/>
      <c r="AF10" s="176"/>
      <c r="AG10" s="176"/>
      <c r="AH10" s="176"/>
      <c r="AI10" s="176"/>
      <c r="AJ10" s="197"/>
      <c r="AK10" s="170"/>
      <c r="AL10" s="255"/>
    </row>
    <row r="11" spans="1:38">
      <c r="A11" s="2" t="s">
        <v>20</v>
      </c>
      <c r="B11" s="2" t="s">
        <v>21</v>
      </c>
      <c r="C11" s="5" t="s">
        <v>22</v>
      </c>
      <c r="D11" s="5" t="s">
        <v>23</v>
      </c>
      <c r="E11" s="170">
        <f t="shared" ref="E11:E24" si="1">M11+U11+AC11+AK11</f>
        <v>16</v>
      </c>
      <c r="F11" s="255"/>
      <c r="G11" s="31"/>
      <c r="H11" s="176"/>
      <c r="I11" s="176"/>
      <c r="J11" s="176"/>
      <c r="K11" s="176"/>
      <c r="L11" s="197"/>
      <c r="M11" s="170"/>
      <c r="N11" s="255"/>
      <c r="O11" s="31"/>
      <c r="P11" s="176"/>
      <c r="Q11" s="176"/>
      <c r="R11" s="176"/>
      <c r="S11" s="176"/>
      <c r="T11" s="197"/>
      <c r="U11" s="170"/>
      <c r="V11" s="255"/>
      <c r="W11" s="31">
        <v>30.3</v>
      </c>
      <c r="X11" s="176">
        <v>0</v>
      </c>
      <c r="Y11" s="176">
        <v>16.399999999999999</v>
      </c>
      <c r="Z11" s="176">
        <v>4</v>
      </c>
      <c r="AA11" s="176">
        <v>0</v>
      </c>
      <c r="AB11" s="197">
        <v>50.7</v>
      </c>
      <c r="AC11" s="170">
        <v>16</v>
      </c>
      <c r="AD11" s="255">
        <v>16</v>
      </c>
      <c r="AE11" s="31"/>
      <c r="AF11" s="176"/>
      <c r="AG11" s="176"/>
      <c r="AH11" s="176"/>
      <c r="AI11" s="176"/>
      <c r="AJ11" s="197"/>
      <c r="AK11" s="170"/>
      <c r="AL11" s="255"/>
    </row>
    <row r="12" spans="1:38">
      <c r="A12" s="2" t="s">
        <v>76</v>
      </c>
      <c r="B12" s="2" t="s">
        <v>77</v>
      </c>
      <c r="C12" s="5" t="s">
        <v>78</v>
      </c>
      <c r="D12" s="5" t="s">
        <v>79</v>
      </c>
      <c r="E12" s="170"/>
      <c r="F12" s="255"/>
      <c r="G12" s="31">
        <v>38.799999999999997</v>
      </c>
      <c r="H12" s="176">
        <v>20</v>
      </c>
      <c r="I12" s="176" t="s">
        <v>356</v>
      </c>
      <c r="J12" s="176" t="s">
        <v>356</v>
      </c>
      <c r="K12" s="176"/>
      <c r="L12" s="197"/>
      <c r="M12" s="172" t="s">
        <v>183</v>
      </c>
      <c r="N12" s="172" t="s">
        <v>183</v>
      </c>
      <c r="O12" s="31"/>
      <c r="P12" s="176"/>
      <c r="Q12" s="176"/>
      <c r="R12" s="176"/>
      <c r="S12" s="176"/>
      <c r="T12" s="197"/>
      <c r="U12" s="170"/>
      <c r="V12" s="255"/>
      <c r="W12" s="31"/>
      <c r="X12" s="176"/>
      <c r="Y12" s="176"/>
      <c r="Z12" s="176"/>
      <c r="AA12" s="176"/>
      <c r="AB12" s="197"/>
      <c r="AC12" s="170"/>
      <c r="AD12" s="255"/>
      <c r="AE12" s="31"/>
      <c r="AF12" s="176"/>
      <c r="AG12" s="176"/>
      <c r="AH12" s="176"/>
      <c r="AI12" s="176"/>
      <c r="AJ12" s="197"/>
      <c r="AK12" s="170"/>
      <c r="AL12" s="255"/>
    </row>
    <row r="13" spans="1:38">
      <c r="A13" s="2" t="s">
        <v>85</v>
      </c>
      <c r="B13" s="2" t="s">
        <v>86</v>
      </c>
      <c r="C13" s="5" t="s">
        <v>87</v>
      </c>
      <c r="D13" s="5" t="s">
        <v>88</v>
      </c>
      <c r="E13" s="170"/>
      <c r="F13" s="255"/>
      <c r="G13" s="31"/>
      <c r="H13" s="176"/>
      <c r="I13" s="176"/>
      <c r="J13" s="176"/>
      <c r="K13" s="176"/>
      <c r="L13" s="197"/>
      <c r="M13" s="170"/>
      <c r="N13" s="255"/>
      <c r="O13" s="31"/>
      <c r="P13" s="176"/>
      <c r="Q13" s="176"/>
      <c r="R13" s="176"/>
      <c r="S13" s="176"/>
      <c r="T13" s="197"/>
      <c r="U13" s="170"/>
      <c r="V13" s="255"/>
      <c r="W13" s="31"/>
      <c r="X13" s="176"/>
      <c r="Y13" s="176"/>
      <c r="Z13" s="176"/>
      <c r="AA13" s="176"/>
      <c r="AB13" s="197"/>
      <c r="AC13" s="170"/>
      <c r="AD13" s="255"/>
      <c r="AE13" s="31"/>
      <c r="AF13" s="176"/>
      <c r="AG13" s="176"/>
      <c r="AH13" s="176"/>
      <c r="AI13" s="176"/>
      <c r="AJ13" s="197"/>
      <c r="AK13" s="170"/>
      <c r="AL13" s="255"/>
    </row>
    <row r="14" spans="1:38">
      <c r="A14" s="2" t="s">
        <v>89</v>
      </c>
      <c r="B14" s="2" t="s">
        <v>90</v>
      </c>
      <c r="C14" s="5" t="s">
        <v>91</v>
      </c>
      <c r="D14" s="5" t="s">
        <v>92</v>
      </c>
      <c r="E14" s="170"/>
      <c r="F14" s="255"/>
      <c r="G14" s="31"/>
      <c r="H14" s="176"/>
      <c r="I14" s="176"/>
      <c r="J14" s="176"/>
      <c r="K14" s="176"/>
      <c r="L14" s="197"/>
      <c r="M14" s="170"/>
      <c r="N14" s="255"/>
      <c r="O14" s="31"/>
      <c r="P14" s="176"/>
      <c r="Q14" s="176"/>
      <c r="R14" s="176"/>
      <c r="S14" s="176"/>
      <c r="T14" s="197"/>
      <c r="U14" s="170"/>
      <c r="V14" s="255"/>
      <c r="W14" s="31"/>
      <c r="X14" s="176"/>
      <c r="Y14" s="176"/>
      <c r="Z14" s="176"/>
      <c r="AA14" s="176"/>
      <c r="AB14" s="197"/>
      <c r="AC14" s="170"/>
      <c r="AD14" s="255"/>
      <c r="AE14" s="31"/>
      <c r="AF14" s="176"/>
      <c r="AG14" s="176"/>
      <c r="AH14" s="176"/>
      <c r="AI14" s="176"/>
      <c r="AJ14" s="197"/>
      <c r="AK14" s="170"/>
      <c r="AL14" s="255"/>
    </row>
    <row r="15" spans="1:38">
      <c r="A15" s="2" t="s">
        <v>85</v>
      </c>
      <c r="B15" s="2" t="s">
        <v>234</v>
      </c>
      <c r="C15" s="5" t="s">
        <v>18</v>
      </c>
      <c r="D15" s="5" t="s">
        <v>235</v>
      </c>
      <c r="E15" s="170">
        <f t="shared" si="1"/>
        <v>20</v>
      </c>
      <c r="F15" s="255"/>
      <c r="G15" s="31">
        <v>32.299999999999997</v>
      </c>
      <c r="H15" s="176">
        <v>0</v>
      </c>
      <c r="I15" s="176">
        <v>0</v>
      </c>
      <c r="J15" s="176">
        <v>4</v>
      </c>
      <c r="K15" s="176">
        <v>0</v>
      </c>
      <c r="L15" s="197">
        <f>K15+J15+I15+H15+G15</f>
        <v>36.299999999999997</v>
      </c>
      <c r="M15" s="170">
        <v>20</v>
      </c>
      <c r="N15" s="255">
        <v>20</v>
      </c>
      <c r="O15" s="31"/>
      <c r="P15" s="176"/>
      <c r="Q15" s="176"/>
      <c r="R15" s="176"/>
      <c r="S15" s="176"/>
      <c r="T15" s="197"/>
      <c r="U15" s="170"/>
      <c r="V15" s="255"/>
      <c r="W15" s="31"/>
      <c r="X15" s="176"/>
      <c r="Y15" s="176"/>
      <c r="Z15" s="176"/>
      <c r="AA15" s="176"/>
      <c r="AB15" s="197"/>
      <c r="AC15" s="170"/>
      <c r="AD15" s="255"/>
      <c r="AE15" s="31"/>
      <c r="AF15" s="176"/>
      <c r="AG15" s="176"/>
      <c r="AH15" s="176"/>
      <c r="AI15" s="176"/>
      <c r="AJ15" s="197"/>
      <c r="AK15" s="170"/>
      <c r="AL15" s="255"/>
    </row>
    <row r="16" spans="1:38">
      <c r="A16" s="2" t="s">
        <v>236</v>
      </c>
      <c r="B16" s="2" t="s">
        <v>237</v>
      </c>
      <c r="C16" s="5" t="s">
        <v>238</v>
      </c>
      <c r="D16" s="5" t="s">
        <v>239</v>
      </c>
      <c r="E16" s="170">
        <f>U16+AC16+AK16</f>
        <v>17</v>
      </c>
      <c r="F16" s="255"/>
      <c r="G16" s="31">
        <v>37</v>
      </c>
      <c r="H16" s="273">
        <v>62</v>
      </c>
      <c r="I16" s="176">
        <v>0</v>
      </c>
      <c r="J16" s="176">
        <v>0</v>
      </c>
      <c r="K16" s="176">
        <v>0</v>
      </c>
      <c r="L16" s="197">
        <f>K16+J16+I16+H16+G16</f>
        <v>99</v>
      </c>
      <c r="M16" s="172" t="s">
        <v>183</v>
      </c>
      <c r="N16" s="172" t="s">
        <v>183</v>
      </c>
      <c r="O16" s="31"/>
      <c r="P16" s="176"/>
      <c r="Q16" s="176"/>
      <c r="R16" s="176"/>
      <c r="S16" s="176"/>
      <c r="T16" s="197"/>
      <c r="U16" s="170"/>
      <c r="V16" s="255"/>
      <c r="W16" s="31">
        <v>34.799999999999997</v>
      </c>
      <c r="X16" s="176">
        <v>0</v>
      </c>
      <c r="Y16" s="176">
        <v>0</v>
      </c>
      <c r="Z16" s="176">
        <v>8</v>
      </c>
      <c r="AA16" s="176">
        <v>0</v>
      </c>
      <c r="AB16" s="197">
        <v>42.8</v>
      </c>
      <c r="AC16" s="170">
        <v>17</v>
      </c>
      <c r="AD16" s="255">
        <v>17</v>
      </c>
      <c r="AE16" s="31"/>
      <c r="AF16" s="176"/>
      <c r="AG16" s="176"/>
      <c r="AH16" s="176"/>
      <c r="AI16" s="176"/>
      <c r="AJ16" s="197"/>
      <c r="AK16" s="170"/>
      <c r="AL16" s="255"/>
    </row>
    <row r="17" spans="1:38">
      <c r="A17" s="2" t="s">
        <v>106</v>
      </c>
      <c r="B17" s="2" t="s">
        <v>107</v>
      </c>
      <c r="C17" s="5" t="s">
        <v>108</v>
      </c>
      <c r="D17" s="5" t="s">
        <v>109</v>
      </c>
      <c r="E17" s="170"/>
      <c r="F17" s="255"/>
      <c r="G17" s="31"/>
      <c r="H17" s="176"/>
      <c r="I17" s="176"/>
      <c r="J17" s="176"/>
      <c r="K17" s="176"/>
      <c r="L17" s="197"/>
      <c r="M17" s="170"/>
      <c r="N17" s="255"/>
      <c r="O17" s="31"/>
      <c r="P17" s="176"/>
      <c r="Q17" s="176"/>
      <c r="R17" s="176"/>
      <c r="S17" s="176"/>
      <c r="T17" s="197"/>
      <c r="U17" s="170"/>
      <c r="V17" s="255"/>
      <c r="W17" s="31"/>
      <c r="X17" s="176"/>
      <c r="Y17" s="176"/>
      <c r="Z17" s="176"/>
      <c r="AA17" s="176"/>
      <c r="AB17" s="197"/>
      <c r="AC17" s="170"/>
      <c r="AD17" s="255"/>
      <c r="AE17" s="31"/>
      <c r="AF17" s="176"/>
      <c r="AG17" s="176"/>
      <c r="AH17" s="176"/>
      <c r="AI17" s="176"/>
      <c r="AJ17" s="197"/>
      <c r="AK17" s="170"/>
      <c r="AL17" s="255"/>
    </row>
    <row r="18" spans="1:38">
      <c r="A18" s="2" t="s">
        <v>76</v>
      </c>
      <c r="B18" s="2" t="s">
        <v>77</v>
      </c>
      <c r="C18" s="5" t="s">
        <v>78</v>
      </c>
      <c r="D18" s="5" t="s">
        <v>81</v>
      </c>
      <c r="E18" s="170"/>
      <c r="F18" s="255"/>
      <c r="G18" s="31"/>
      <c r="H18" s="176"/>
      <c r="I18" s="176"/>
      <c r="J18" s="176"/>
      <c r="K18" s="176"/>
      <c r="L18" s="197"/>
      <c r="M18" s="170"/>
      <c r="N18" s="255"/>
      <c r="O18" s="31"/>
      <c r="P18" s="176"/>
      <c r="Q18" s="176"/>
      <c r="R18" s="176"/>
      <c r="S18" s="176"/>
      <c r="T18" s="197"/>
      <c r="U18" s="170"/>
      <c r="V18" s="255"/>
      <c r="W18" s="31"/>
      <c r="X18" s="176"/>
      <c r="Y18" s="176"/>
      <c r="Z18" s="176"/>
      <c r="AA18" s="176"/>
      <c r="AB18" s="197"/>
      <c r="AC18" s="170"/>
      <c r="AD18" s="255"/>
      <c r="AE18" s="31"/>
      <c r="AF18" s="176"/>
      <c r="AG18" s="176"/>
      <c r="AH18" s="176"/>
      <c r="AI18" s="176"/>
      <c r="AJ18" s="197"/>
      <c r="AK18" s="170"/>
      <c r="AL18" s="255"/>
    </row>
    <row r="19" spans="1:38">
      <c r="A19" s="2" t="s">
        <v>240</v>
      </c>
      <c r="B19" s="2" t="s">
        <v>123</v>
      </c>
      <c r="C19" s="5" t="s">
        <v>34</v>
      </c>
      <c r="D19" s="5" t="s">
        <v>241</v>
      </c>
      <c r="E19" s="170">
        <f t="shared" si="1"/>
        <v>19</v>
      </c>
      <c r="F19" s="255"/>
      <c r="G19" s="31"/>
      <c r="H19" s="176"/>
      <c r="I19" s="176"/>
      <c r="J19" s="176"/>
      <c r="K19" s="176"/>
      <c r="L19" s="197"/>
      <c r="M19" s="170"/>
      <c r="N19" s="255"/>
      <c r="O19" s="31"/>
      <c r="P19" s="176"/>
      <c r="Q19" s="176"/>
      <c r="R19" s="176"/>
      <c r="S19" s="176"/>
      <c r="T19" s="197"/>
      <c r="U19" s="170"/>
      <c r="V19" s="255"/>
      <c r="W19" s="31">
        <v>38.4</v>
      </c>
      <c r="X19" s="176">
        <v>0</v>
      </c>
      <c r="Y19" s="176">
        <v>4</v>
      </c>
      <c r="Z19" s="176">
        <v>0</v>
      </c>
      <c r="AA19" s="176">
        <v>0</v>
      </c>
      <c r="AB19" s="197">
        <v>42.4</v>
      </c>
      <c r="AC19" s="170">
        <v>19</v>
      </c>
      <c r="AD19" s="255">
        <v>19</v>
      </c>
      <c r="AE19" s="31"/>
      <c r="AF19" s="176"/>
      <c r="AG19" s="176"/>
      <c r="AH19" s="176"/>
      <c r="AI19" s="176"/>
      <c r="AJ19" s="197"/>
      <c r="AK19" s="170"/>
      <c r="AL19" s="255"/>
    </row>
    <row r="20" spans="1:38">
      <c r="A20" s="2" t="s">
        <v>240</v>
      </c>
      <c r="B20" s="2" t="s">
        <v>123</v>
      </c>
      <c r="C20" s="5" t="s">
        <v>34</v>
      </c>
      <c r="D20" s="5" t="s">
        <v>242</v>
      </c>
      <c r="E20" s="170"/>
      <c r="F20" s="255"/>
      <c r="G20" s="31"/>
      <c r="H20" s="176"/>
      <c r="I20" s="176"/>
      <c r="J20" s="176"/>
      <c r="K20" s="176"/>
      <c r="L20" s="197"/>
      <c r="M20" s="170"/>
      <c r="N20" s="255"/>
      <c r="O20" s="31"/>
      <c r="P20" s="176"/>
      <c r="Q20" s="176"/>
      <c r="R20" s="176"/>
      <c r="S20" s="176"/>
      <c r="T20" s="197"/>
      <c r="U20" s="170"/>
      <c r="V20" s="255"/>
      <c r="W20" s="31">
        <v>40.200000000000003</v>
      </c>
      <c r="X20" s="273">
        <v>40</v>
      </c>
      <c r="Y20" s="273">
        <v>28.4</v>
      </c>
      <c r="Z20" s="176">
        <v>8</v>
      </c>
      <c r="AA20" s="176">
        <v>0</v>
      </c>
      <c r="AB20" s="197">
        <v>116.6</v>
      </c>
      <c r="AC20" s="170" t="s">
        <v>183</v>
      </c>
      <c r="AD20" s="255" t="s">
        <v>183</v>
      </c>
      <c r="AE20" s="31"/>
      <c r="AF20" s="176"/>
      <c r="AG20" s="176"/>
      <c r="AH20" s="176"/>
      <c r="AI20" s="176"/>
      <c r="AJ20" s="197"/>
      <c r="AK20" s="170"/>
      <c r="AL20" s="255"/>
    </row>
    <row r="21" spans="1:38">
      <c r="A21" s="2" t="s">
        <v>62</v>
      </c>
      <c r="B21" s="2" t="s">
        <v>46</v>
      </c>
      <c r="C21" s="5" t="s">
        <v>22</v>
      </c>
      <c r="D21" s="5" t="s">
        <v>63</v>
      </c>
      <c r="E21" s="170">
        <f t="shared" si="1"/>
        <v>18</v>
      </c>
      <c r="F21" s="255"/>
      <c r="G21" s="31"/>
      <c r="H21" s="176"/>
      <c r="I21" s="176"/>
      <c r="J21" s="176"/>
      <c r="K21" s="176"/>
      <c r="L21" s="197"/>
      <c r="M21" s="170"/>
      <c r="N21" s="255"/>
      <c r="O21" s="31"/>
      <c r="P21" s="176"/>
      <c r="Q21" s="176"/>
      <c r="R21" s="176"/>
      <c r="S21" s="176"/>
      <c r="T21" s="197"/>
      <c r="U21" s="170"/>
      <c r="V21" s="255"/>
      <c r="W21" s="31">
        <v>38.1</v>
      </c>
      <c r="X21" s="176">
        <v>0</v>
      </c>
      <c r="Y21" s="176">
        <v>4.4000000000000004</v>
      </c>
      <c r="Z21" s="176">
        <v>0</v>
      </c>
      <c r="AA21" s="176">
        <v>0</v>
      </c>
      <c r="AB21" s="197">
        <v>42.5</v>
      </c>
      <c r="AC21" s="170">
        <v>18</v>
      </c>
      <c r="AD21" s="255">
        <v>18</v>
      </c>
      <c r="AE21" s="31"/>
      <c r="AF21" s="176"/>
      <c r="AG21" s="176"/>
      <c r="AH21" s="176"/>
      <c r="AI21" s="176"/>
      <c r="AJ21" s="197"/>
      <c r="AK21" s="170"/>
      <c r="AL21" s="255"/>
    </row>
    <row r="22" spans="1:38">
      <c r="A22" s="2" t="s">
        <v>118</v>
      </c>
      <c r="B22" s="2" t="s">
        <v>119</v>
      </c>
      <c r="C22" s="5" t="s">
        <v>120</v>
      </c>
      <c r="D22" s="5" t="s">
        <v>121</v>
      </c>
      <c r="E22" s="170"/>
      <c r="F22" s="255"/>
      <c r="G22" s="31"/>
      <c r="H22" s="176"/>
      <c r="I22" s="176"/>
      <c r="J22" s="176"/>
      <c r="K22" s="176"/>
      <c r="L22" s="197"/>
      <c r="M22" s="170"/>
      <c r="N22" s="255"/>
      <c r="O22" s="31"/>
      <c r="P22" s="176"/>
      <c r="Q22" s="176"/>
      <c r="R22" s="176"/>
      <c r="S22" s="176"/>
      <c r="T22" s="197"/>
      <c r="U22" s="170"/>
      <c r="V22" s="255"/>
      <c r="W22" s="31"/>
      <c r="X22" s="176"/>
      <c r="Y22" s="176"/>
      <c r="Z22" s="176"/>
      <c r="AA22" s="176"/>
      <c r="AB22" s="197"/>
      <c r="AC22" s="170"/>
      <c r="AD22" s="255"/>
      <c r="AE22" s="31"/>
      <c r="AF22" s="176"/>
      <c r="AG22" s="176"/>
      <c r="AH22" s="176"/>
      <c r="AI22" s="176"/>
      <c r="AJ22" s="197"/>
      <c r="AK22" s="170"/>
      <c r="AL22" s="255"/>
    </row>
    <row r="23" spans="1:38" ht="16.5" thickBot="1">
      <c r="A23" s="2" t="s">
        <v>243</v>
      </c>
      <c r="B23" s="2" t="s">
        <v>94</v>
      </c>
      <c r="C23" s="2" t="s">
        <v>98</v>
      </c>
      <c r="D23" s="5" t="s">
        <v>244</v>
      </c>
      <c r="E23" s="170"/>
      <c r="F23" s="256"/>
      <c r="G23" s="31"/>
      <c r="H23" s="176"/>
      <c r="I23" s="176"/>
      <c r="J23" s="176"/>
      <c r="K23" s="176"/>
      <c r="L23" s="197"/>
      <c r="M23" s="173"/>
      <c r="N23" s="256"/>
      <c r="O23" s="31"/>
      <c r="P23" s="176"/>
      <c r="Q23" s="176"/>
      <c r="R23" s="176"/>
      <c r="S23" s="176"/>
      <c r="T23" s="197"/>
      <c r="U23" s="173"/>
      <c r="V23" s="256"/>
      <c r="W23" s="31"/>
      <c r="X23" s="176"/>
      <c r="Y23" s="176"/>
      <c r="Z23" s="176"/>
      <c r="AA23" s="176"/>
      <c r="AB23" s="197"/>
      <c r="AC23" s="173"/>
      <c r="AD23" s="256"/>
      <c r="AE23" s="31"/>
      <c r="AF23" s="176"/>
      <c r="AG23" s="176"/>
      <c r="AH23" s="176"/>
      <c r="AI23" s="176"/>
      <c r="AJ23" s="197"/>
      <c r="AK23" s="173"/>
      <c r="AL23" s="256"/>
    </row>
    <row r="24" spans="1:38" ht="16.5" thickBot="1">
      <c r="A24" s="2" t="s">
        <v>245</v>
      </c>
      <c r="B24" s="2" t="s">
        <v>246</v>
      </c>
      <c r="C24" s="5" t="s">
        <v>247</v>
      </c>
      <c r="D24" s="5" t="s">
        <v>248</v>
      </c>
      <c r="E24" s="170">
        <f t="shared" si="1"/>
        <v>20</v>
      </c>
      <c r="F24" s="256"/>
      <c r="G24" s="31"/>
      <c r="H24" s="176"/>
      <c r="I24" s="176"/>
      <c r="J24" s="176"/>
      <c r="K24" s="176"/>
      <c r="L24" s="197"/>
      <c r="M24" s="173"/>
      <c r="N24" s="256"/>
      <c r="O24" s="31"/>
      <c r="P24" s="176"/>
      <c r="Q24" s="176"/>
      <c r="R24" s="176"/>
      <c r="S24" s="176"/>
      <c r="T24" s="197"/>
      <c r="U24" s="173"/>
      <c r="V24" s="256"/>
      <c r="W24" s="31">
        <v>38.9</v>
      </c>
      <c r="X24" s="176">
        <v>0</v>
      </c>
      <c r="Y24" s="176">
        <v>0</v>
      </c>
      <c r="Z24" s="176">
        <v>0</v>
      </c>
      <c r="AA24" s="176">
        <v>0</v>
      </c>
      <c r="AB24" s="197">
        <v>38.9</v>
      </c>
      <c r="AC24" s="173">
        <v>20</v>
      </c>
      <c r="AD24" s="256">
        <v>20</v>
      </c>
      <c r="AE24" s="31"/>
      <c r="AF24" s="176"/>
      <c r="AG24" s="176"/>
      <c r="AH24" s="176"/>
      <c r="AI24" s="176"/>
      <c r="AJ24" s="197"/>
      <c r="AK24" s="173"/>
      <c r="AL24" s="256"/>
    </row>
    <row r="25" spans="1:38" ht="16.5" thickBot="1"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</row>
    <row r="26" spans="1:38" ht="47.25">
      <c r="A26" s="8" t="s">
        <v>249</v>
      </c>
      <c r="B26" s="8"/>
      <c r="C26" s="8"/>
      <c r="D26" s="8"/>
      <c r="E26" s="193" t="s">
        <v>4</v>
      </c>
      <c r="F26" s="82" t="s">
        <v>5</v>
      </c>
      <c r="G26" s="75" t="s">
        <v>228</v>
      </c>
      <c r="H26" s="66" t="s">
        <v>229</v>
      </c>
      <c r="I26" s="66" t="s">
        <v>230</v>
      </c>
      <c r="J26" s="66" t="s">
        <v>231</v>
      </c>
      <c r="K26" s="198" t="s">
        <v>232</v>
      </c>
      <c r="L26" s="199" t="s">
        <v>233</v>
      </c>
      <c r="M26" s="141" t="s">
        <v>10</v>
      </c>
      <c r="N26" s="82" t="s">
        <v>11</v>
      </c>
      <c r="O26" s="75" t="s">
        <v>228</v>
      </c>
      <c r="P26" s="66" t="s">
        <v>229</v>
      </c>
      <c r="Q26" s="66" t="s">
        <v>230</v>
      </c>
      <c r="R26" s="66" t="s">
        <v>231</v>
      </c>
      <c r="S26" s="198" t="s">
        <v>232</v>
      </c>
      <c r="T26" s="199" t="s">
        <v>233</v>
      </c>
      <c r="U26" s="141" t="s">
        <v>10</v>
      </c>
      <c r="V26" s="82" t="s">
        <v>11</v>
      </c>
      <c r="W26" s="75" t="s">
        <v>228</v>
      </c>
      <c r="X26" s="66" t="s">
        <v>229</v>
      </c>
      <c r="Y26" s="66" t="s">
        <v>230</v>
      </c>
      <c r="Z26" s="66" t="s">
        <v>231</v>
      </c>
      <c r="AA26" s="198" t="s">
        <v>232</v>
      </c>
      <c r="AB26" s="199" t="s">
        <v>233</v>
      </c>
      <c r="AC26" s="141" t="s">
        <v>10</v>
      </c>
      <c r="AD26" s="82" t="s">
        <v>11</v>
      </c>
      <c r="AE26" s="75" t="s">
        <v>228</v>
      </c>
      <c r="AF26" s="66" t="s">
        <v>229</v>
      </c>
      <c r="AG26" s="66" t="s">
        <v>230</v>
      </c>
      <c r="AH26" s="66" t="s">
        <v>231</v>
      </c>
      <c r="AI26" s="198" t="s">
        <v>232</v>
      </c>
      <c r="AJ26" s="199" t="s">
        <v>233</v>
      </c>
      <c r="AK26" s="141" t="s">
        <v>10</v>
      </c>
      <c r="AL26" s="82" t="s">
        <v>11</v>
      </c>
    </row>
    <row r="27" spans="1:38">
      <c r="A27" s="1" t="s">
        <v>12</v>
      </c>
      <c r="B27" s="1" t="s">
        <v>13</v>
      </c>
      <c r="C27" s="4" t="s">
        <v>14</v>
      </c>
      <c r="D27" s="4" t="s">
        <v>15</v>
      </c>
      <c r="E27" s="260"/>
      <c r="F27" s="257"/>
      <c r="G27" s="124"/>
      <c r="H27" s="176"/>
      <c r="I27" s="176"/>
      <c r="J27" s="176"/>
      <c r="K27" s="176"/>
      <c r="L27" s="197"/>
      <c r="M27" s="170"/>
      <c r="N27" s="255"/>
      <c r="O27" s="124"/>
      <c r="P27" s="176"/>
      <c r="Q27" s="176"/>
      <c r="R27" s="176"/>
      <c r="S27" s="176"/>
      <c r="T27" s="197"/>
      <c r="U27" s="170"/>
      <c r="V27" s="255"/>
      <c r="W27" s="124"/>
      <c r="X27" s="176"/>
      <c r="Y27" s="176"/>
      <c r="Z27" s="176"/>
      <c r="AA27" s="176"/>
      <c r="AB27" s="197"/>
      <c r="AC27" s="170"/>
      <c r="AD27" s="255"/>
      <c r="AE27" s="124"/>
      <c r="AF27" s="176"/>
      <c r="AG27" s="176"/>
      <c r="AH27" s="176"/>
      <c r="AI27" s="176"/>
      <c r="AJ27" s="197"/>
      <c r="AK27" s="170"/>
      <c r="AL27" s="255"/>
    </row>
    <row r="28" spans="1:38">
      <c r="A28" s="2" t="s">
        <v>135</v>
      </c>
      <c r="B28" s="2" t="s">
        <v>136</v>
      </c>
      <c r="C28" s="5" t="s">
        <v>18</v>
      </c>
      <c r="D28" s="5" t="s">
        <v>137</v>
      </c>
      <c r="E28" s="260">
        <f>M28+U28+AC28+AK28</f>
        <v>40</v>
      </c>
      <c r="F28" s="257">
        <v>40</v>
      </c>
      <c r="G28" s="124">
        <v>27.8</v>
      </c>
      <c r="H28" s="176">
        <v>0</v>
      </c>
      <c r="I28" s="176">
        <v>0</v>
      </c>
      <c r="J28" s="176">
        <v>0</v>
      </c>
      <c r="K28" s="176">
        <v>0</v>
      </c>
      <c r="L28" s="197">
        <f>K28+J28+I28+H28+G28</f>
        <v>27.8</v>
      </c>
      <c r="M28" s="170">
        <v>20</v>
      </c>
      <c r="N28" s="255">
        <v>20</v>
      </c>
      <c r="O28" s="124"/>
      <c r="P28" s="176"/>
      <c r="Q28" s="176"/>
      <c r="R28" s="176"/>
      <c r="S28" s="176"/>
      <c r="T28" s="197"/>
      <c r="U28" s="170"/>
      <c r="V28" s="255"/>
      <c r="W28" s="124">
        <v>26.1</v>
      </c>
      <c r="X28" s="176">
        <v>0</v>
      </c>
      <c r="Y28" s="176">
        <v>0</v>
      </c>
      <c r="Z28" s="176">
        <v>4</v>
      </c>
      <c r="AA28" s="176">
        <v>0</v>
      </c>
      <c r="AB28" s="197">
        <v>30.1</v>
      </c>
      <c r="AC28" s="170">
        <v>20</v>
      </c>
      <c r="AD28" s="255">
        <v>20</v>
      </c>
      <c r="AE28" s="124"/>
      <c r="AF28" s="176"/>
      <c r="AG28" s="176"/>
      <c r="AH28" s="176"/>
      <c r="AI28" s="176"/>
      <c r="AJ28" s="197"/>
      <c r="AK28" s="170"/>
      <c r="AL28" s="255"/>
    </row>
    <row r="29" spans="1:38">
      <c r="A29" s="2" t="s">
        <v>245</v>
      </c>
      <c r="B29" s="2" t="s">
        <v>246</v>
      </c>
      <c r="C29" s="5" t="s">
        <v>247</v>
      </c>
      <c r="D29" s="5" t="s">
        <v>250</v>
      </c>
      <c r="E29" s="260">
        <f>M29+U29+AC29+AK29</f>
        <v>37</v>
      </c>
      <c r="F29" s="257">
        <v>37</v>
      </c>
      <c r="G29" s="124">
        <v>29.6</v>
      </c>
      <c r="H29" s="176">
        <v>0</v>
      </c>
      <c r="I29" s="176">
        <v>0.4</v>
      </c>
      <c r="J29" s="176">
        <v>8</v>
      </c>
      <c r="K29" s="176">
        <v>0</v>
      </c>
      <c r="L29" s="197">
        <f>K29+J29+I29+H29+G29</f>
        <v>38</v>
      </c>
      <c r="M29" s="170">
        <v>19</v>
      </c>
      <c r="N29" s="255">
        <v>19</v>
      </c>
      <c r="O29" s="124"/>
      <c r="P29" s="176"/>
      <c r="Q29" s="176"/>
      <c r="R29" s="176"/>
      <c r="S29" s="176"/>
      <c r="T29" s="197"/>
      <c r="U29" s="170"/>
      <c r="V29" s="255"/>
      <c r="W29" s="124">
        <v>30.3</v>
      </c>
      <c r="X29" s="176">
        <v>0</v>
      </c>
      <c r="Y29" s="176">
        <v>0</v>
      </c>
      <c r="Z29" s="176">
        <v>8</v>
      </c>
      <c r="AA29" s="176">
        <v>0</v>
      </c>
      <c r="AB29" s="197">
        <v>38.299999999999997</v>
      </c>
      <c r="AC29" s="170">
        <v>18</v>
      </c>
      <c r="AD29" s="255">
        <v>18</v>
      </c>
      <c r="AE29" s="124"/>
      <c r="AF29" s="176"/>
      <c r="AG29" s="176"/>
      <c r="AH29" s="176"/>
      <c r="AI29" s="176"/>
      <c r="AJ29" s="197"/>
      <c r="AK29" s="170"/>
      <c r="AL29" s="255"/>
    </row>
    <row r="30" spans="1:38">
      <c r="A30" s="2" t="s">
        <v>93</v>
      </c>
      <c r="B30" s="2" t="s">
        <v>94</v>
      </c>
      <c r="C30" s="5" t="s">
        <v>95</v>
      </c>
      <c r="D30" s="5" t="s">
        <v>96</v>
      </c>
      <c r="E30" s="260">
        <f>M30+U30+AC30+AK30</f>
        <v>37</v>
      </c>
      <c r="F30" s="257">
        <v>37</v>
      </c>
      <c r="G30" s="124">
        <v>36.799999999999997</v>
      </c>
      <c r="H30" s="176">
        <v>0</v>
      </c>
      <c r="I30" s="176">
        <v>0</v>
      </c>
      <c r="J30" s="176">
        <v>4</v>
      </c>
      <c r="K30" s="176">
        <v>0</v>
      </c>
      <c r="L30" s="197">
        <f>K30+J30+I30+H30+G30</f>
        <v>40.799999999999997</v>
      </c>
      <c r="M30" s="170">
        <v>18</v>
      </c>
      <c r="N30" s="255">
        <v>18</v>
      </c>
      <c r="O30" s="124"/>
      <c r="P30" s="176"/>
      <c r="Q30" s="176"/>
      <c r="R30" s="176"/>
      <c r="S30" s="176"/>
      <c r="T30" s="197"/>
      <c r="U30" s="170"/>
      <c r="V30" s="255"/>
      <c r="W30" s="124">
        <v>37.5</v>
      </c>
      <c r="X30" s="176">
        <v>0</v>
      </c>
      <c r="Y30" s="176">
        <v>0</v>
      </c>
      <c r="Z30" s="176">
        <v>0</v>
      </c>
      <c r="AA30" s="176">
        <v>0</v>
      </c>
      <c r="AB30" s="197">
        <v>37.5</v>
      </c>
      <c r="AC30" s="170">
        <v>19</v>
      </c>
      <c r="AD30" s="255">
        <v>19</v>
      </c>
      <c r="AE30" s="124"/>
      <c r="AF30" s="176"/>
      <c r="AG30" s="176"/>
      <c r="AH30" s="176"/>
      <c r="AI30" s="176"/>
      <c r="AJ30" s="197"/>
      <c r="AK30" s="170"/>
      <c r="AL30" s="255"/>
    </row>
    <row r="31" spans="1:38">
      <c r="A31" s="2" t="s">
        <v>110</v>
      </c>
      <c r="B31" s="2" t="s">
        <v>111</v>
      </c>
      <c r="C31" s="2" t="s">
        <v>112</v>
      </c>
      <c r="D31" s="5" t="s">
        <v>113</v>
      </c>
      <c r="E31" s="260">
        <f t="shared" ref="E31:E33" si="2">M31+U31+AC31+AK31</f>
        <v>16</v>
      </c>
      <c r="F31" s="257"/>
      <c r="G31" s="124"/>
      <c r="H31" s="176"/>
      <c r="I31" s="176"/>
      <c r="J31" s="176"/>
      <c r="K31" s="176"/>
      <c r="L31" s="197"/>
      <c r="M31" s="170"/>
      <c r="N31" s="255"/>
      <c r="O31" s="124"/>
      <c r="P31" s="176"/>
      <c r="Q31" s="176"/>
      <c r="R31" s="176"/>
      <c r="S31" s="176"/>
      <c r="T31" s="197"/>
      <c r="U31" s="170"/>
      <c r="V31" s="255"/>
      <c r="W31" s="124">
        <v>34.200000000000003</v>
      </c>
      <c r="X31" s="176">
        <v>0</v>
      </c>
      <c r="Y31" s="176">
        <v>0.4</v>
      </c>
      <c r="Z31" s="176">
        <v>8</v>
      </c>
      <c r="AA31" s="176">
        <v>0</v>
      </c>
      <c r="AB31" s="197">
        <v>42.6</v>
      </c>
      <c r="AC31" s="170">
        <v>16</v>
      </c>
      <c r="AD31" s="255">
        <v>16</v>
      </c>
      <c r="AE31" s="124"/>
      <c r="AF31" s="176"/>
      <c r="AG31" s="176"/>
      <c r="AH31" s="176"/>
      <c r="AI31" s="176"/>
      <c r="AJ31" s="197"/>
      <c r="AK31" s="170"/>
      <c r="AL31" s="255"/>
    </row>
    <row r="32" spans="1:38">
      <c r="A32" s="2" t="s">
        <v>85</v>
      </c>
      <c r="B32" s="2" t="s">
        <v>234</v>
      </c>
      <c r="C32" s="5" t="s">
        <v>18</v>
      </c>
      <c r="D32" s="5" t="s">
        <v>235</v>
      </c>
      <c r="E32" s="260">
        <f t="shared" si="2"/>
        <v>17</v>
      </c>
      <c r="F32" s="274"/>
      <c r="G32" s="124"/>
      <c r="H32" s="176"/>
      <c r="I32" s="176"/>
      <c r="J32" s="176"/>
      <c r="K32" s="176"/>
      <c r="L32" s="197"/>
      <c r="M32" s="174"/>
      <c r="N32" s="275"/>
      <c r="O32" s="124"/>
      <c r="P32" s="176"/>
      <c r="Q32" s="176"/>
      <c r="R32" s="176"/>
      <c r="S32" s="176"/>
      <c r="T32" s="197"/>
      <c r="U32" s="174"/>
      <c r="V32" s="275"/>
      <c r="W32" s="124">
        <v>35.1</v>
      </c>
      <c r="X32" s="176">
        <v>0</v>
      </c>
      <c r="Y32" s="176">
        <v>1.2</v>
      </c>
      <c r="Z32" s="176">
        <v>4</v>
      </c>
      <c r="AA32" s="176">
        <v>0</v>
      </c>
      <c r="AB32" s="197">
        <v>40.299999999999997</v>
      </c>
      <c r="AC32" s="174">
        <v>17</v>
      </c>
      <c r="AD32" s="275">
        <v>17</v>
      </c>
      <c r="AE32" s="124"/>
      <c r="AF32" s="176"/>
      <c r="AG32" s="176"/>
      <c r="AH32" s="176"/>
      <c r="AI32" s="176"/>
      <c r="AJ32" s="197"/>
      <c r="AK32" s="174"/>
      <c r="AL32" s="275"/>
    </row>
    <row r="33" spans="1:38" ht="16.5" thickBot="1">
      <c r="A33" s="2" t="s">
        <v>144</v>
      </c>
      <c r="B33" s="2" t="s">
        <v>145</v>
      </c>
      <c r="C33" s="2" t="s">
        <v>146</v>
      </c>
      <c r="D33" s="5" t="s">
        <v>147</v>
      </c>
      <c r="E33" s="260">
        <f t="shared" si="2"/>
        <v>15</v>
      </c>
      <c r="F33" s="258"/>
      <c r="G33" s="124"/>
      <c r="H33" s="176"/>
      <c r="I33" s="176"/>
      <c r="J33" s="176"/>
      <c r="K33" s="176"/>
      <c r="L33" s="197"/>
      <c r="M33" s="173"/>
      <c r="N33" s="256"/>
      <c r="O33" s="124"/>
      <c r="P33" s="176"/>
      <c r="Q33" s="176"/>
      <c r="R33" s="176"/>
      <c r="S33" s="176"/>
      <c r="T33" s="197"/>
      <c r="U33" s="173"/>
      <c r="V33" s="256"/>
      <c r="W33" s="124">
        <v>35</v>
      </c>
      <c r="X33" s="176">
        <v>0</v>
      </c>
      <c r="Y33" s="176">
        <v>6.8</v>
      </c>
      <c r="Z33" s="176">
        <v>4</v>
      </c>
      <c r="AA33" s="176">
        <v>0</v>
      </c>
      <c r="AB33" s="197">
        <v>45.8</v>
      </c>
      <c r="AC33" s="173">
        <v>15</v>
      </c>
      <c r="AD33" s="256">
        <v>15</v>
      </c>
      <c r="AE33" s="124"/>
      <c r="AF33" s="176"/>
      <c r="AG33" s="176"/>
      <c r="AH33" s="176"/>
      <c r="AI33" s="176"/>
      <c r="AJ33" s="197"/>
      <c r="AK33" s="173"/>
      <c r="AL33" s="256"/>
    </row>
    <row r="34" spans="1:38"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71"/>
      <c r="AH34" s="71"/>
      <c r="AI34" s="71"/>
      <c r="AJ34" s="71"/>
      <c r="AK34" s="71"/>
      <c r="AL34" s="71"/>
    </row>
    <row r="35" spans="1:38" ht="16.5" thickBot="1">
      <c r="A35" s="7"/>
      <c r="B35" s="7"/>
      <c r="C35" s="7"/>
      <c r="D35" s="7"/>
      <c r="E35" s="200"/>
      <c r="F35" s="20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</row>
    <row r="36" spans="1:38" ht="47.25">
      <c r="A36" s="8" t="s">
        <v>251</v>
      </c>
      <c r="B36" s="8"/>
      <c r="C36" s="8"/>
      <c r="D36" s="8"/>
      <c r="E36" s="193" t="s">
        <v>4</v>
      </c>
      <c r="F36" s="82" t="s">
        <v>5</v>
      </c>
      <c r="G36" s="75" t="s">
        <v>228</v>
      </c>
      <c r="H36" s="66" t="s">
        <v>229</v>
      </c>
      <c r="I36" s="66" t="s">
        <v>230</v>
      </c>
      <c r="J36" s="66" t="s">
        <v>231</v>
      </c>
      <c r="K36" s="198" t="s">
        <v>232</v>
      </c>
      <c r="L36" s="199" t="s">
        <v>233</v>
      </c>
      <c r="M36" s="141" t="s">
        <v>10</v>
      </c>
      <c r="N36" s="82" t="s">
        <v>11</v>
      </c>
      <c r="O36" s="75" t="s">
        <v>228</v>
      </c>
      <c r="P36" s="66" t="s">
        <v>229</v>
      </c>
      <c r="Q36" s="66" t="s">
        <v>230</v>
      </c>
      <c r="R36" s="66" t="s">
        <v>231</v>
      </c>
      <c r="S36" s="198" t="s">
        <v>232</v>
      </c>
      <c r="T36" s="199" t="s">
        <v>233</v>
      </c>
      <c r="U36" s="141" t="s">
        <v>10</v>
      </c>
      <c r="V36" s="82" t="s">
        <v>11</v>
      </c>
      <c r="W36" s="75" t="s">
        <v>228</v>
      </c>
      <c r="X36" s="66" t="s">
        <v>229</v>
      </c>
      <c r="Y36" s="66" t="s">
        <v>230</v>
      </c>
      <c r="Z36" s="66" t="s">
        <v>231</v>
      </c>
      <c r="AA36" s="198" t="s">
        <v>232</v>
      </c>
      <c r="AB36" s="199" t="s">
        <v>233</v>
      </c>
      <c r="AC36" s="141" t="s">
        <v>10</v>
      </c>
      <c r="AD36" s="82" t="s">
        <v>11</v>
      </c>
      <c r="AE36" s="75" t="s">
        <v>228</v>
      </c>
      <c r="AF36" s="66" t="s">
        <v>229</v>
      </c>
      <c r="AG36" s="66" t="s">
        <v>230</v>
      </c>
      <c r="AH36" s="66" t="s">
        <v>231</v>
      </c>
      <c r="AI36" s="198" t="s">
        <v>232</v>
      </c>
      <c r="AJ36" s="198" t="s">
        <v>233</v>
      </c>
      <c r="AK36" s="141" t="s">
        <v>10</v>
      </c>
      <c r="AL36" s="82" t="s">
        <v>11</v>
      </c>
    </row>
    <row r="37" spans="1:38">
      <c r="A37" s="1" t="s">
        <v>12</v>
      </c>
      <c r="B37" s="1" t="s">
        <v>13</v>
      </c>
      <c r="C37" s="4" t="s">
        <v>14</v>
      </c>
      <c r="D37" s="4" t="s">
        <v>15</v>
      </c>
      <c r="E37" s="262"/>
      <c r="F37" s="259"/>
      <c r="G37" s="124"/>
      <c r="H37" s="176"/>
      <c r="I37" s="176"/>
      <c r="J37" s="176"/>
      <c r="K37" s="176"/>
      <c r="L37" s="197"/>
      <c r="M37" s="170"/>
      <c r="N37" s="255"/>
      <c r="O37" s="124"/>
      <c r="P37" s="176"/>
      <c r="Q37" s="176"/>
      <c r="R37" s="176"/>
      <c r="S37" s="176"/>
      <c r="T37" s="197"/>
      <c r="U37" s="170"/>
      <c r="V37" s="255"/>
      <c r="W37" s="124"/>
      <c r="X37" s="176"/>
      <c r="Y37" s="176"/>
      <c r="Z37" s="176"/>
      <c r="AA37" s="176"/>
      <c r="AB37" s="197"/>
      <c r="AC37" s="170"/>
      <c r="AD37" s="255"/>
      <c r="AE37" s="124"/>
      <c r="AF37" s="176"/>
      <c r="AG37" s="176"/>
      <c r="AH37" s="176"/>
      <c r="AI37" s="176"/>
      <c r="AJ37" s="176"/>
      <c r="AK37" s="170"/>
      <c r="AL37" s="255"/>
    </row>
    <row r="38" spans="1:38" ht="16.5" thickBot="1">
      <c r="A38" s="2" t="s">
        <v>135</v>
      </c>
      <c r="B38" s="2" t="s">
        <v>136</v>
      </c>
      <c r="C38" s="5" t="s">
        <v>18</v>
      </c>
      <c r="D38" s="5" t="s">
        <v>138</v>
      </c>
      <c r="E38" s="261">
        <f>M38+U38+AC38+AK38</f>
        <v>40</v>
      </c>
      <c r="F38" s="258">
        <v>40</v>
      </c>
      <c r="G38" s="124">
        <v>33.799999999999997</v>
      </c>
      <c r="H38" s="176">
        <v>0</v>
      </c>
      <c r="I38" s="176">
        <v>0</v>
      </c>
      <c r="J38" s="176">
        <v>0</v>
      </c>
      <c r="K38" s="176">
        <v>0</v>
      </c>
      <c r="L38" s="197">
        <f>K38+J38+I38+H38+G38</f>
        <v>33.799999999999997</v>
      </c>
      <c r="M38" s="173">
        <v>20</v>
      </c>
      <c r="N38" s="256">
        <v>20</v>
      </c>
      <c r="O38" s="124"/>
      <c r="P38" s="176"/>
      <c r="Q38" s="176"/>
      <c r="R38" s="176"/>
      <c r="S38" s="176"/>
      <c r="T38" s="197"/>
      <c r="U38" s="173"/>
      <c r="V38" s="256"/>
      <c r="W38" s="124">
        <v>35.700000000000003</v>
      </c>
      <c r="X38" s="176">
        <v>0</v>
      </c>
      <c r="Y38" s="176">
        <v>0</v>
      </c>
      <c r="Z38" s="176">
        <v>0</v>
      </c>
      <c r="AA38" s="176">
        <v>0</v>
      </c>
      <c r="AB38" s="197">
        <v>35.700000000000003</v>
      </c>
      <c r="AC38" s="173">
        <v>20</v>
      </c>
      <c r="AD38" s="256">
        <v>20</v>
      </c>
      <c r="AE38" s="124"/>
      <c r="AF38" s="176"/>
      <c r="AG38" s="176"/>
      <c r="AH38" s="176"/>
      <c r="AI38" s="176"/>
      <c r="AJ38" s="176"/>
      <c r="AK38" s="173"/>
      <c r="AL38" s="256"/>
    </row>
    <row r="39" spans="1:38">
      <c r="E39" s="7"/>
      <c r="F39" s="7"/>
    </row>
    <row r="40" spans="1:38">
      <c r="E40" s="7"/>
      <c r="F40" s="7"/>
    </row>
    <row r="41" spans="1:38">
      <c r="E41" s="7"/>
      <c r="F41" s="7"/>
    </row>
    <row r="42" spans="1:38">
      <c r="E42" s="7"/>
      <c r="F42" s="7"/>
    </row>
    <row r="43" spans="1:38">
      <c r="E43" s="7"/>
      <c r="F43" s="7"/>
    </row>
    <row r="44" spans="1:38">
      <c r="E44" s="7"/>
      <c r="F44" s="7"/>
    </row>
    <row r="45" spans="1:38">
      <c r="E45" s="7"/>
      <c r="F45" s="7"/>
    </row>
    <row r="46" spans="1:38">
      <c r="E46" s="7"/>
      <c r="F46" s="7"/>
    </row>
    <row r="47" spans="1:38">
      <c r="E47" s="7"/>
      <c r="F47" s="7"/>
    </row>
    <row r="49" spans="5:22">
      <c r="G49" s="11"/>
      <c r="H49" s="11"/>
      <c r="K49" s="11"/>
      <c r="L49" s="11"/>
      <c r="P49" s="11"/>
      <c r="Q49" s="11"/>
      <c r="T49" s="11"/>
      <c r="U49" s="11"/>
      <c r="V49" s="11"/>
    </row>
    <row r="50" spans="5:22">
      <c r="E50" s="6"/>
      <c r="F50" s="6"/>
    </row>
    <row r="51" spans="5:22">
      <c r="E51" s="7"/>
      <c r="F51" s="7"/>
    </row>
    <row r="52" spans="5:22">
      <c r="E52" s="7"/>
      <c r="F52" s="7"/>
    </row>
    <row r="53" spans="5:22">
      <c r="E53" s="7"/>
      <c r="F53" s="7"/>
    </row>
    <row r="54" spans="5:22">
      <c r="E54" s="7"/>
      <c r="F54" s="7"/>
    </row>
    <row r="55" spans="5:22">
      <c r="E55" s="7"/>
      <c r="F55" s="7"/>
    </row>
    <row r="56" spans="5:22">
      <c r="E56" s="7"/>
      <c r="F56" s="7"/>
    </row>
    <row r="57" spans="5:22">
      <c r="E57" s="7"/>
      <c r="F57" s="7"/>
    </row>
    <row r="59" spans="5:22">
      <c r="G59" s="11"/>
      <c r="H59" s="11"/>
      <c r="K59" s="11"/>
      <c r="L59" s="11"/>
      <c r="P59" s="11"/>
      <c r="Q59" s="11"/>
      <c r="T59" s="11"/>
      <c r="U59" s="11"/>
      <c r="V59" s="11"/>
    </row>
    <row r="60" spans="5:22">
      <c r="E60" s="6"/>
      <c r="F60" s="6"/>
    </row>
    <row r="61" spans="5:22">
      <c r="E61" s="7"/>
      <c r="F61" s="7"/>
    </row>
    <row r="62" spans="5:22">
      <c r="E62" s="7"/>
      <c r="F62" s="7"/>
    </row>
    <row r="63" spans="5:22">
      <c r="E63" s="7"/>
      <c r="F63" s="7"/>
    </row>
    <row r="64" spans="5:22">
      <c r="E64" s="7"/>
      <c r="F64" s="7"/>
    </row>
  </sheetData>
  <protectedRanges>
    <protectedRange algorithmName="SHA-512" hashValue="Bl55MZj0cAqUqTsmKqKQ8GjYk3z4r6sHC6GjzmBjr6bDBl+Gt4qfajFFbigrPAXyjSmBZ+XipVR00qWHQUUL2w==" saltValue="vFo3gsO1ur+Yqg/JT+qeQg==" spinCount="100000" sqref="A1:XFD1048576" name="Range1"/>
  </protectedRanges>
  <mergeCells count="4">
    <mergeCell ref="G5:N5"/>
    <mergeCell ref="O5:V5"/>
    <mergeCell ref="W5:AD5"/>
    <mergeCell ref="AE5:A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BE00B-2699-9E43-B33B-8DD00A66D2CD}">
  <dimension ref="A3:AJ120"/>
  <sheetViews>
    <sheetView topLeftCell="B43" zoomScale="60" zoomScaleNormal="60" workbookViewId="0">
      <pane xSplit="6675" topLeftCell="D1"/>
      <selection activeCell="D64" sqref="D64"/>
      <selection pane="topRight" activeCell="N18" sqref="N18"/>
    </sheetView>
  </sheetViews>
  <sheetFormatPr defaultColWidth="11.25" defaultRowHeight="15.75"/>
  <cols>
    <col min="1" max="1" width="15.5" customWidth="1"/>
    <col min="2" max="2" width="16" customWidth="1"/>
    <col min="3" max="3" width="27" customWidth="1"/>
    <col min="4" max="4" width="25.5" customWidth="1"/>
    <col min="5" max="5" width="10.25" bestFit="1" customWidth="1"/>
    <col min="6" max="6" width="10.25" customWidth="1"/>
    <col min="7" max="7" width="14.75" customWidth="1"/>
    <col min="8" max="8" width="13.75" customWidth="1"/>
  </cols>
  <sheetData>
    <row r="3" spans="1:36">
      <c r="A3" s="300" t="s">
        <v>252</v>
      </c>
      <c r="B3" s="300"/>
      <c r="C3" s="300"/>
      <c r="D3" s="300"/>
    </row>
    <row r="4" spans="1:36">
      <c r="G4" s="319" t="s">
        <v>253</v>
      </c>
      <c r="H4" s="320"/>
      <c r="I4" s="320"/>
      <c r="J4" s="320"/>
      <c r="K4" s="320"/>
      <c r="L4" s="95"/>
      <c r="M4" s="302" t="s">
        <v>254</v>
      </c>
      <c r="N4" s="302"/>
      <c r="O4" s="302"/>
      <c r="P4" s="302"/>
      <c r="Q4" s="302"/>
      <c r="R4" s="99"/>
      <c r="S4" s="319" t="s">
        <v>255</v>
      </c>
      <c r="T4" s="320"/>
      <c r="U4" s="320"/>
      <c r="V4" s="320"/>
      <c r="W4" s="320"/>
      <c r="X4" s="95"/>
      <c r="Y4" s="301" t="s">
        <v>256</v>
      </c>
      <c r="Z4" s="302"/>
      <c r="AA4" s="302"/>
      <c r="AB4" s="302"/>
      <c r="AC4" s="302"/>
      <c r="AD4" s="99"/>
      <c r="AE4" s="301" t="s">
        <v>257</v>
      </c>
      <c r="AF4" s="302"/>
      <c r="AG4" s="302"/>
      <c r="AH4" s="302"/>
      <c r="AI4" s="302"/>
      <c r="AJ4" s="99"/>
    </row>
    <row r="5" spans="1:36" s="68" customFormat="1" ht="47.25">
      <c r="A5" s="74" t="s">
        <v>258</v>
      </c>
      <c r="B5" s="74"/>
      <c r="C5" s="74"/>
      <c r="D5" s="74"/>
      <c r="E5" s="141" t="s">
        <v>10</v>
      </c>
      <c r="F5" s="82" t="s">
        <v>11</v>
      </c>
      <c r="G5" s="96" t="s">
        <v>259</v>
      </c>
      <c r="H5" s="90" t="s">
        <v>6</v>
      </c>
      <c r="I5" s="100" t="s">
        <v>7</v>
      </c>
      <c r="J5" s="101" t="s">
        <v>260</v>
      </c>
      <c r="K5" s="136" t="s">
        <v>10</v>
      </c>
      <c r="L5" s="92" t="s">
        <v>261</v>
      </c>
      <c r="M5" s="89" t="s">
        <v>259</v>
      </c>
      <c r="N5" s="90" t="s">
        <v>6</v>
      </c>
      <c r="O5" s="100" t="s">
        <v>7</v>
      </c>
      <c r="P5" s="101" t="s">
        <v>260</v>
      </c>
      <c r="Q5" s="136" t="s">
        <v>10</v>
      </c>
      <c r="R5" s="92" t="s">
        <v>261</v>
      </c>
      <c r="S5" s="89" t="s">
        <v>259</v>
      </c>
      <c r="T5" s="90" t="s">
        <v>6</v>
      </c>
      <c r="U5" s="100" t="s">
        <v>7</v>
      </c>
      <c r="V5" s="101" t="s">
        <v>260</v>
      </c>
      <c r="W5" s="136" t="s">
        <v>10</v>
      </c>
      <c r="X5" s="92" t="s">
        <v>261</v>
      </c>
      <c r="Y5" s="89" t="s">
        <v>259</v>
      </c>
      <c r="Z5" s="90" t="s">
        <v>6</v>
      </c>
      <c r="AA5" s="100" t="s">
        <v>7</v>
      </c>
      <c r="AB5" s="101" t="s">
        <v>260</v>
      </c>
      <c r="AC5" s="140" t="s">
        <v>10</v>
      </c>
      <c r="AD5" s="92" t="s">
        <v>261</v>
      </c>
      <c r="AE5" s="89" t="s">
        <v>259</v>
      </c>
      <c r="AF5" s="90" t="s">
        <v>6</v>
      </c>
      <c r="AG5" s="100" t="s">
        <v>7</v>
      </c>
      <c r="AH5" s="101" t="s">
        <v>260</v>
      </c>
      <c r="AI5" s="140" t="s">
        <v>10</v>
      </c>
      <c r="AJ5" s="92" t="s">
        <v>261</v>
      </c>
    </row>
    <row r="6" spans="1:36">
      <c r="A6" s="1" t="s">
        <v>12</v>
      </c>
      <c r="B6" s="1" t="s">
        <v>13</v>
      </c>
      <c r="C6" s="1" t="s">
        <v>14</v>
      </c>
      <c r="D6" s="4" t="s">
        <v>15</v>
      </c>
      <c r="E6" s="142"/>
      <c r="F6" s="145"/>
      <c r="G6" s="21"/>
      <c r="H6" s="3"/>
      <c r="I6" s="3"/>
      <c r="J6" s="13"/>
      <c r="K6" s="137"/>
      <c r="L6" s="127"/>
      <c r="M6" s="17"/>
      <c r="N6" s="3"/>
      <c r="O6" s="3"/>
      <c r="P6" s="13"/>
      <c r="Q6" s="137"/>
      <c r="R6" s="127"/>
      <c r="S6" s="17"/>
      <c r="T6" s="3"/>
      <c r="U6" s="3"/>
      <c r="V6" s="13"/>
      <c r="W6" s="137"/>
      <c r="X6" s="127"/>
      <c r="Y6" s="17"/>
      <c r="Z6" s="3"/>
      <c r="AA6" s="3"/>
      <c r="AB6" s="13"/>
      <c r="AC6" s="137"/>
      <c r="AD6" s="127"/>
      <c r="AE6" s="17"/>
      <c r="AF6" s="3"/>
      <c r="AG6" s="3"/>
      <c r="AH6" s="13"/>
      <c r="AI6" s="137"/>
      <c r="AJ6" s="127"/>
    </row>
    <row r="7" spans="1:36">
      <c r="A7" s="2" t="s">
        <v>262</v>
      </c>
      <c r="B7" s="2" t="s">
        <v>263</v>
      </c>
      <c r="C7" s="2" t="s">
        <v>18</v>
      </c>
      <c r="D7" s="5" t="s">
        <v>264</v>
      </c>
      <c r="E7" s="143">
        <f t="shared" ref="E7:E20" si="0">SUM(W7,K7,Q7,AC7,AI7)</f>
        <v>0</v>
      </c>
      <c r="F7" s="254"/>
      <c r="G7" s="21"/>
      <c r="H7" s="3"/>
      <c r="I7" s="3"/>
      <c r="J7" s="13"/>
      <c r="K7" s="137"/>
      <c r="L7" s="127"/>
      <c r="M7" s="17"/>
      <c r="N7" s="3"/>
      <c r="O7" s="3"/>
      <c r="P7" s="13"/>
      <c r="Q7" s="137"/>
      <c r="R7" s="127"/>
      <c r="S7" s="17"/>
      <c r="T7" s="3"/>
      <c r="U7" s="3"/>
      <c r="V7" s="13"/>
      <c r="W7" s="137"/>
      <c r="X7" s="127"/>
      <c r="Y7" s="17"/>
      <c r="Z7" s="3"/>
      <c r="AA7" s="3"/>
      <c r="AB7" s="13"/>
      <c r="AC7" s="137"/>
      <c r="AD7" s="127"/>
      <c r="AE7" s="17"/>
      <c r="AF7" s="3"/>
      <c r="AG7" s="3"/>
      <c r="AH7" s="13"/>
      <c r="AI7" s="137"/>
      <c r="AJ7" s="127"/>
    </row>
    <row r="8" spans="1:36">
      <c r="A8" s="2" t="s">
        <v>265</v>
      </c>
      <c r="B8" s="2" t="s">
        <v>17</v>
      </c>
      <c r="C8" s="2" t="s">
        <v>18</v>
      </c>
      <c r="D8" s="5" t="s">
        <v>19</v>
      </c>
      <c r="E8" s="143">
        <f t="shared" si="0"/>
        <v>0</v>
      </c>
      <c r="F8" s="254"/>
      <c r="G8" s="21"/>
      <c r="H8" s="3"/>
      <c r="I8" s="2"/>
      <c r="J8" s="5"/>
      <c r="K8" s="137"/>
      <c r="L8" s="127"/>
      <c r="M8" s="17"/>
      <c r="N8" s="3"/>
      <c r="O8" s="2"/>
      <c r="P8" s="5"/>
      <c r="Q8" s="137"/>
      <c r="R8" s="127"/>
      <c r="S8" s="17" t="s">
        <v>71</v>
      </c>
      <c r="T8" s="3">
        <v>0</v>
      </c>
      <c r="U8" s="2">
        <v>10.8</v>
      </c>
      <c r="V8" s="5">
        <f>SUM(S8:U8)</f>
        <v>10.8</v>
      </c>
      <c r="W8" s="84" t="s">
        <v>183</v>
      </c>
      <c r="X8" s="127"/>
      <c r="Y8" s="17"/>
      <c r="Z8" s="3"/>
      <c r="AA8" s="2"/>
      <c r="AB8" s="5"/>
      <c r="AC8" s="137"/>
      <c r="AD8" s="127"/>
      <c r="AE8" s="17"/>
      <c r="AF8" s="3"/>
      <c r="AG8" s="2"/>
      <c r="AH8" s="5"/>
      <c r="AI8" s="137"/>
      <c r="AJ8" s="127"/>
    </row>
    <row r="9" spans="1:36">
      <c r="A9" s="2" t="s">
        <v>266</v>
      </c>
      <c r="B9" s="2" t="s">
        <v>267</v>
      </c>
      <c r="C9" s="2" t="s">
        <v>108</v>
      </c>
      <c r="D9" s="5" t="s">
        <v>268</v>
      </c>
      <c r="E9" s="143">
        <f t="shared" si="0"/>
        <v>0</v>
      </c>
      <c r="F9" s="254"/>
      <c r="G9" s="21"/>
      <c r="H9" s="3"/>
      <c r="I9" s="3"/>
      <c r="J9" s="13"/>
      <c r="K9" s="137"/>
      <c r="L9" s="127"/>
      <c r="M9" s="17"/>
      <c r="N9" s="3"/>
      <c r="O9" s="3"/>
      <c r="P9" s="13"/>
      <c r="Q9" s="137"/>
      <c r="R9" s="127"/>
      <c r="S9" s="17"/>
      <c r="T9" s="3"/>
      <c r="U9" s="3"/>
      <c r="V9" s="13"/>
      <c r="W9" s="137"/>
      <c r="X9" s="127"/>
      <c r="Y9" s="17"/>
      <c r="Z9" s="3"/>
      <c r="AA9" s="3"/>
      <c r="AB9" s="13"/>
      <c r="AC9" s="137"/>
      <c r="AD9" s="127"/>
      <c r="AE9" s="17"/>
      <c r="AF9" s="3"/>
      <c r="AG9" s="3"/>
      <c r="AH9" s="13"/>
      <c r="AI9" s="137"/>
      <c r="AJ9" s="127"/>
    </row>
    <row r="10" spans="1:36">
      <c r="A10" s="2" t="s">
        <v>269</v>
      </c>
      <c r="B10" s="2" t="s">
        <v>270</v>
      </c>
      <c r="C10" s="2" t="s">
        <v>26</v>
      </c>
      <c r="D10" s="5" t="s">
        <v>271</v>
      </c>
      <c r="E10" s="143">
        <f t="shared" si="0"/>
        <v>68</v>
      </c>
      <c r="F10" s="254">
        <v>39</v>
      </c>
      <c r="G10" s="21">
        <v>28.6</v>
      </c>
      <c r="H10" s="3">
        <v>0</v>
      </c>
      <c r="I10" s="3">
        <v>0</v>
      </c>
      <c r="J10" s="13">
        <f>I10+H10+G10</f>
        <v>28.6</v>
      </c>
      <c r="K10" s="137">
        <v>20</v>
      </c>
      <c r="L10" s="127">
        <v>20</v>
      </c>
      <c r="M10" s="17"/>
      <c r="N10" s="3"/>
      <c r="O10" s="3"/>
      <c r="P10" s="13"/>
      <c r="Q10" s="137"/>
      <c r="R10" s="127"/>
      <c r="S10" s="17">
        <v>37.5</v>
      </c>
      <c r="T10" s="3">
        <v>0</v>
      </c>
      <c r="U10" s="3">
        <v>5.6</v>
      </c>
      <c r="V10" s="13">
        <f>SUM(S10:U10)</f>
        <v>43.1</v>
      </c>
      <c r="W10" s="137">
        <v>24</v>
      </c>
      <c r="X10" s="127">
        <v>19</v>
      </c>
      <c r="Y10" s="17">
        <v>35</v>
      </c>
      <c r="Z10" s="3">
        <v>0</v>
      </c>
      <c r="AA10" s="3">
        <v>0.8</v>
      </c>
      <c r="AB10" s="13">
        <v>24</v>
      </c>
      <c r="AC10" s="137">
        <f>AB10</f>
        <v>24</v>
      </c>
      <c r="AD10" s="127">
        <v>19</v>
      </c>
      <c r="AE10" s="17"/>
      <c r="AF10" s="3"/>
      <c r="AG10" s="3"/>
      <c r="AH10" s="13"/>
      <c r="AI10" s="137"/>
      <c r="AJ10" s="127"/>
    </row>
    <row r="11" spans="1:36">
      <c r="A11" s="2" t="s">
        <v>269</v>
      </c>
      <c r="B11" s="2" t="s">
        <v>270</v>
      </c>
      <c r="C11" s="2" t="s">
        <v>26</v>
      </c>
      <c r="D11" s="5" t="s">
        <v>272</v>
      </c>
      <c r="E11" s="143">
        <f t="shared" si="0"/>
        <v>0</v>
      </c>
      <c r="F11" s="254"/>
      <c r="G11" s="21"/>
      <c r="H11" s="3"/>
      <c r="I11" s="3"/>
      <c r="J11" s="13"/>
      <c r="K11" s="137"/>
      <c r="L11" s="127"/>
      <c r="M11" s="17"/>
      <c r="N11" s="3"/>
      <c r="O11" s="3"/>
      <c r="P11" s="13"/>
      <c r="Q11" s="137"/>
      <c r="R11" s="127"/>
      <c r="S11" s="17"/>
      <c r="T11" s="3"/>
      <c r="U11" s="3"/>
      <c r="V11" s="13"/>
      <c r="W11" s="137"/>
      <c r="X11" s="127"/>
      <c r="Y11" s="17"/>
      <c r="Z11" s="3"/>
      <c r="AA11" s="3"/>
      <c r="AB11" s="13"/>
      <c r="AC11" s="137"/>
      <c r="AD11" s="127"/>
      <c r="AE11" s="17"/>
      <c r="AF11" s="3"/>
      <c r="AG11" s="3"/>
      <c r="AH11" s="13"/>
      <c r="AI11" s="137"/>
      <c r="AJ11" s="127"/>
    </row>
    <row r="12" spans="1:36">
      <c r="A12" s="2" t="s">
        <v>24</v>
      </c>
      <c r="B12" s="2" t="s">
        <v>25</v>
      </c>
      <c r="C12" s="2" t="s">
        <v>26</v>
      </c>
      <c r="D12" s="5" t="s">
        <v>27</v>
      </c>
      <c r="E12" s="143">
        <f t="shared" si="0"/>
        <v>19</v>
      </c>
      <c r="F12" s="254"/>
      <c r="G12" s="21">
        <v>34.6</v>
      </c>
      <c r="H12" s="3">
        <v>0</v>
      </c>
      <c r="I12" s="3">
        <v>0</v>
      </c>
      <c r="J12" s="13">
        <f>I12+H12+G12</f>
        <v>34.6</v>
      </c>
      <c r="K12" s="137">
        <v>19</v>
      </c>
      <c r="L12" s="127">
        <v>19</v>
      </c>
      <c r="M12" s="17"/>
      <c r="N12" s="3"/>
      <c r="O12" s="3"/>
      <c r="P12" s="13"/>
      <c r="Q12" s="137"/>
      <c r="R12" s="127"/>
      <c r="S12" s="17"/>
      <c r="T12" s="3"/>
      <c r="U12" s="3"/>
      <c r="V12" s="13"/>
      <c r="W12" s="137"/>
      <c r="X12" s="127"/>
      <c r="Y12" s="17"/>
      <c r="Z12" s="3"/>
      <c r="AA12" s="3"/>
      <c r="AB12" s="13"/>
      <c r="AC12" s="137"/>
      <c r="AD12" s="127"/>
      <c r="AE12" s="17"/>
      <c r="AF12" s="3"/>
      <c r="AG12" s="3"/>
      <c r="AH12" s="13"/>
      <c r="AI12" s="137"/>
      <c r="AJ12" s="127"/>
    </row>
    <row r="13" spans="1:36">
      <c r="A13" s="2" t="s">
        <v>28</v>
      </c>
      <c r="B13" s="2" t="s">
        <v>25</v>
      </c>
      <c r="C13" s="2" t="s">
        <v>26</v>
      </c>
      <c r="D13" s="5" t="s">
        <v>29</v>
      </c>
      <c r="E13" s="143">
        <f t="shared" si="0"/>
        <v>0</v>
      </c>
      <c r="F13" s="254"/>
      <c r="G13" s="21"/>
      <c r="H13" s="3"/>
      <c r="I13" s="3"/>
      <c r="J13" s="13"/>
      <c r="K13" s="137"/>
      <c r="L13" s="127"/>
      <c r="M13" s="17"/>
      <c r="N13" s="3"/>
      <c r="O13" s="3"/>
      <c r="P13" s="13"/>
      <c r="Q13" s="137"/>
      <c r="R13" s="127"/>
      <c r="S13" s="17"/>
      <c r="T13" s="3"/>
      <c r="U13" s="3"/>
      <c r="V13" s="13"/>
      <c r="W13" s="137"/>
      <c r="X13" s="127"/>
      <c r="Y13" s="17"/>
      <c r="Z13" s="3"/>
      <c r="AA13" s="3"/>
      <c r="AB13" s="13"/>
      <c r="AC13" s="137"/>
      <c r="AD13" s="127"/>
      <c r="AE13" s="17"/>
      <c r="AF13" s="3"/>
      <c r="AG13" s="3"/>
      <c r="AH13" s="13"/>
      <c r="AI13" s="137"/>
      <c r="AJ13" s="127"/>
    </row>
    <row r="14" spans="1:36">
      <c r="A14" s="2" t="s">
        <v>45</v>
      </c>
      <c r="B14" s="2" t="s">
        <v>46</v>
      </c>
      <c r="C14" s="2" t="s">
        <v>174</v>
      </c>
      <c r="D14" s="5" t="s">
        <v>175</v>
      </c>
      <c r="E14" s="143">
        <f t="shared" si="0"/>
        <v>18</v>
      </c>
      <c r="F14" s="254"/>
      <c r="G14" s="21">
        <v>38</v>
      </c>
      <c r="H14" s="3">
        <v>4</v>
      </c>
      <c r="I14" s="3">
        <v>0</v>
      </c>
      <c r="J14" s="13">
        <f>I14+H14+G14</f>
        <v>42</v>
      </c>
      <c r="K14" s="137">
        <v>18</v>
      </c>
      <c r="L14" s="127">
        <v>18</v>
      </c>
      <c r="M14" s="17"/>
      <c r="N14" s="3"/>
      <c r="O14" s="3"/>
      <c r="P14" s="13"/>
      <c r="Q14" s="137"/>
      <c r="R14" s="127"/>
      <c r="S14" s="17">
        <v>38</v>
      </c>
      <c r="T14" s="48">
        <v>12</v>
      </c>
      <c r="U14" s="3">
        <v>6</v>
      </c>
      <c r="V14" s="13">
        <f>SUM(S14:U14)</f>
        <v>56</v>
      </c>
      <c r="W14" s="84" t="s">
        <v>183</v>
      </c>
      <c r="X14" s="127">
        <v>0</v>
      </c>
      <c r="Y14" s="17">
        <v>37.1</v>
      </c>
      <c r="Z14" s="48">
        <v>8</v>
      </c>
      <c r="AA14" s="48">
        <v>14</v>
      </c>
      <c r="AB14" s="13">
        <v>22</v>
      </c>
      <c r="AC14" s="84" t="s">
        <v>183</v>
      </c>
      <c r="AD14" s="127">
        <v>0</v>
      </c>
      <c r="AE14" s="17"/>
      <c r="AF14" s="3"/>
      <c r="AG14" s="3"/>
      <c r="AH14" s="13"/>
      <c r="AI14" s="137"/>
      <c r="AJ14" s="127"/>
    </row>
    <row r="15" spans="1:36">
      <c r="A15" s="2" t="s">
        <v>166</v>
      </c>
      <c r="B15" s="2" t="s">
        <v>167</v>
      </c>
      <c r="C15" s="2" t="s">
        <v>18</v>
      </c>
      <c r="D15" s="5" t="s">
        <v>168</v>
      </c>
      <c r="E15" s="143">
        <f t="shared" si="0"/>
        <v>0</v>
      </c>
      <c r="F15" s="254"/>
      <c r="G15" s="21"/>
      <c r="H15" s="3"/>
      <c r="I15" s="3"/>
      <c r="J15" s="13"/>
      <c r="K15" s="137"/>
      <c r="L15" s="127"/>
      <c r="M15" s="17"/>
      <c r="N15" s="3"/>
      <c r="O15" s="3"/>
      <c r="P15" s="13"/>
      <c r="Q15" s="137"/>
      <c r="R15" s="127"/>
      <c r="S15" s="17"/>
      <c r="T15" s="3"/>
      <c r="U15" s="3"/>
      <c r="V15" s="13"/>
      <c r="W15" s="137"/>
      <c r="X15" s="127"/>
      <c r="Y15" s="17"/>
      <c r="Z15" s="3"/>
      <c r="AA15" s="3"/>
      <c r="AB15" s="13"/>
      <c r="AC15" s="137"/>
      <c r="AD15" s="127"/>
      <c r="AE15" s="17"/>
      <c r="AF15" s="3"/>
      <c r="AG15" s="3"/>
      <c r="AH15" s="13"/>
      <c r="AI15" s="137"/>
      <c r="AJ15" s="127"/>
    </row>
    <row r="16" spans="1:36">
      <c r="A16" s="2" t="s">
        <v>28</v>
      </c>
      <c r="B16" s="2" t="s">
        <v>25</v>
      </c>
      <c r="C16" s="2" t="s">
        <v>26</v>
      </c>
      <c r="D16" s="5" t="s">
        <v>36</v>
      </c>
      <c r="E16" s="207">
        <f t="shared" si="0"/>
        <v>0</v>
      </c>
      <c r="F16" s="254"/>
      <c r="G16" s="38"/>
      <c r="H16" s="16"/>
      <c r="I16" s="16"/>
      <c r="J16" s="44"/>
      <c r="K16" s="138"/>
      <c r="L16" s="134"/>
      <c r="M16" s="27"/>
      <c r="N16" s="16"/>
      <c r="O16" s="16"/>
      <c r="P16" s="44"/>
      <c r="Q16" s="138"/>
      <c r="R16" s="134"/>
      <c r="S16" s="27"/>
      <c r="T16" s="16"/>
      <c r="U16" s="16"/>
      <c r="V16" s="44"/>
      <c r="W16" s="138"/>
      <c r="X16" s="134"/>
      <c r="Y16" s="27"/>
      <c r="Z16" s="16"/>
      <c r="AA16" s="16"/>
      <c r="AB16" s="44"/>
      <c r="AC16" s="137"/>
      <c r="AD16" s="134"/>
      <c r="AE16" s="17"/>
      <c r="AF16" s="3"/>
      <c r="AG16" s="3"/>
      <c r="AH16" s="13"/>
      <c r="AI16" s="137"/>
      <c r="AJ16" s="127"/>
    </row>
    <row r="17" spans="1:36">
      <c r="A17" s="2" t="s">
        <v>273</v>
      </c>
      <c r="B17" s="2" t="s">
        <v>274</v>
      </c>
      <c r="C17" s="2" t="s">
        <v>22</v>
      </c>
      <c r="D17" s="5" t="s">
        <v>275</v>
      </c>
      <c r="E17" s="143">
        <f t="shared" si="0"/>
        <v>0</v>
      </c>
      <c r="F17" s="254"/>
      <c r="G17" s="21"/>
      <c r="H17" s="3"/>
      <c r="I17" s="3"/>
      <c r="J17" s="13"/>
      <c r="K17" s="137"/>
      <c r="L17" s="127"/>
      <c r="M17" s="17"/>
      <c r="N17" s="3"/>
      <c r="O17" s="3"/>
      <c r="P17" s="13"/>
      <c r="Q17" s="137"/>
      <c r="R17" s="127"/>
      <c r="S17" s="17"/>
      <c r="T17" s="3"/>
      <c r="U17" s="3"/>
      <c r="V17" s="13"/>
      <c r="W17" s="137"/>
      <c r="X17" s="127"/>
      <c r="Y17" s="17"/>
      <c r="Z17" s="3"/>
      <c r="AA17" s="3"/>
      <c r="AB17" s="13"/>
      <c r="AC17" s="137"/>
      <c r="AD17" s="127"/>
      <c r="AE17" s="17"/>
      <c r="AF17" s="3"/>
      <c r="AG17" s="3"/>
      <c r="AH17" s="13"/>
      <c r="AI17" s="137"/>
      <c r="AJ17" s="127"/>
    </row>
    <row r="18" spans="1:36">
      <c r="A18" s="2" t="s">
        <v>45</v>
      </c>
      <c r="B18" s="2" t="s">
        <v>46</v>
      </c>
      <c r="C18" s="2" t="s">
        <v>174</v>
      </c>
      <c r="D18" s="5" t="s">
        <v>276</v>
      </c>
      <c r="E18" s="143">
        <f t="shared" si="0"/>
        <v>50</v>
      </c>
      <c r="F18" s="254">
        <v>40</v>
      </c>
      <c r="G18" s="21"/>
      <c r="H18" s="3"/>
      <c r="I18" s="3"/>
      <c r="J18" s="13"/>
      <c r="K18" s="137"/>
      <c r="L18" s="127"/>
      <c r="M18" s="17"/>
      <c r="N18" s="3"/>
      <c r="O18" s="3"/>
      <c r="P18" s="13"/>
      <c r="Q18" s="137"/>
      <c r="R18" s="127"/>
      <c r="S18" s="17">
        <v>39.1</v>
      </c>
      <c r="T18" s="3">
        <v>0</v>
      </c>
      <c r="U18" s="3">
        <v>0</v>
      </c>
      <c r="V18" s="13">
        <f>SUM(S18:U18)</f>
        <v>39.1</v>
      </c>
      <c r="W18" s="137">
        <v>25</v>
      </c>
      <c r="X18" s="127">
        <v>20</v>
      </c>
      <c r="Y18" s="17">
        <v>33.200000000000003</v>
      </c>
      <c r="Z18" s="3">
        <v>0</v>
      </c>
      <c r="AA18" s="3">
        <v>0</v>
      </c>
      <c r="AB18" s="13">
        <v>25</v>
      </c>
      <c r="AC18" s="137">
        <f>AB18</f>
        <v>25</v>
      </c>
      <c r="AD18" s="127">
        <v>20</v>
      </c>
      <c r="AE18" s="17"/>
      <c r="AF18" s="3"/>
      <c r="AG18" s="3"/>
      <c r="AH18" s="13"/>
      <c r="AI18" s="137"/>
      <c r="AJ18" s="127"/>
    </row>
    <row r="19" spans="1:36">
      <c r="A19" s="2" t="s">
        <v>114</v>
      </c>
      <c r="B19" s="2" t="s">
        <v>42</v>
      </c>
      <c r="C19" s="2" t="s">
        <v>277</v>
      </c>
      <c r="D19" s="5" t="s">
        <v>43</v>
      </c>
      <c r="E19" s="143">
        <f t="shared" si="0"/>
        <v>23</v>
      </c>
      <c r="F19" s="254"/>
      <c r="G19" s="21"/>
      <c r="H19" s="3"/>
      <c r="I19" s="3"/>
      <c r="J19" s="13"/>
      <c r="K19" s="137"/>
      <c r="L19" s="127"/>
      <c r="M19" s="17"/>
      <c r="N19" s="3"/>
      <c r="O19" s="3"/>
      <c r="P19" s="13"/>
      <c r="Q19" s="137"/>
      <c r="R19" s="127"/>
      <c r="S19" s="53">
        <v>41.4</v>
      </c>
      <c r="T19" s="3">
        <v>0</v>
      </c>
      <c r="U19" s="3">
        <v>0</v>
      </c>
      <c r="V19" s="13">
        <f>SUM(S19:U19)</f>
        <v>41.4</v>
      </c>
      <c r="W19" s="84" t="s">
        <v>183</v>
      </c>
      <c r="X19" s="127">
        <v>0</v>
      </c>
      <c r="Y19" s="17">
        <v>37.9</v>
      </c>
      <c r="Z19" s="3">
        <v>0</v>
      </c>
      <c r="AA19" s="3">
        <v>0</v>
      </c>
      <c r="AB19" s="13">
        <v>23</v>
      </c>
      <c r="AC19" s="137">
        <f>AB19</f>
        <v>23</v>
      </c>
      <c r="AD19" s="127">
        <v>18</v>
      </c>
      <c r="AE19" s="17"/>
      <c r="AF19" s="3"/>
      <c r="AG19" s="3"/>
      <c r="AH19" s="13"/>
      <c r="AI19" s="137"/>
      <c r="AJ19" s="127"/>
    </row>
    <row r="20" spans="1:36" ht="16.5" thickBot="1">
      <c r="A20" s="2" t="s">
        <v>278</v>
      </c>
      <c r="B20" s="2" t="s">
        <v>279</v>
      </c>
      <c r="C20" s="2" t="s">
        <v>26</v>
      </c>
      <c r="D20" s="5" t="s">
        <v>280</v>
      </c>
      <c r="E20" s="207">
        <f t="shared" si="0"/>
        <v>0</v>
      </c>
      <c r="F20" s="254"/>
      <c r="G20" s="25"/>
      <c r="H20" s="19"/>
      <c r="I20" s="19"/>
      <c r="J20" s="30"/>
      <c r="K20" s="139"/>
      <c r="L20" s="135"/>
      <c r="M20" s="23"/>
      <c r="N20" s="19"/>
      <c r="O20" s="19"/>
      <c r="P20" s="30"/>
      <c r="Q20" s="139"/>
      <c r="R20" s="135"/>
      <c r="S20" s="23" t="s">
        <v>71</v>
      </c>
      <c r="T20" s="19" t="s">
        <v>281</v>
      </c>
      <c r="U20" s="19"/>
      <c r="V20" s="30"/>
      <c r="W20" s="85" t="s">
        <v>183</v>
      </c>
      <c r="X20" s="135">
        <v>0</v>
      </c>
      <c r="Y20" s="23"/>
      <c r="Z20" s="19"/>
      <c r="AA20" s="19"/>
      <c r="AB20" s="30"/>
      <c r="AC20" s="139"/>
      <c r="AD20" s="135"/>
      <c r="AE20" s="17"/>
      <c r="AF20" s="3"/>
      <c r="AG20" s="3"/>
      <c r="AH20" s="13"/>
      <c r="AI20" s="137"/>
      <c r="AJ20" s="127"/>
    </row>
    <row r="22" spans="1:36" ht="16.5" thickBot="1"/>
    <row r="23" spans="1:36">
      <c r="G23" s="319" t="s">
        <v>253</v>
      </c>
      <c r="H23" s="320"/>
      <c r="I23" s="320"/>
      <c r="J23" s="320"/>
      <c r="K23" s="320"/>
      <c r="L23" s="95"/>
      <c r="M23" s="302" t="s">
        <v>254</v>
      </c>
      <c r="N23" s="302"/>
      <c r="O23" s="302"/>
      <c r="P23" s="302"/>
      <c r="Q23" s="302"/>
      <c r="R23" s="99"/>
      <c r="S23" s="93"/>
      <c r="T23" s="94"/>
      <c r="U23" s="93" t="s">
        <v>255</v>
      </c>
      <c r="V23" s="94"/>
      <c r="W23" s="94"/>
      <c r="X23" s="95"/>
      <c r="Y23" s="97"/>
      <c r="Z23" s="98"/>
      <c r="AA23" s="97" t="s">
        <v>256</v>
      </c>
      <c r="AB23" s="98"/>
      <c r="AC23" s="98"/>
      <c r="AD23" s="99"/>
      <c r="AE23" s="301" t="s">
        <v>257</v>
      </c>
      <c r="AF23" s="302"/>
      <c r="AG23" s="302"/>
      <c r="AH23" s="302"/>
      <c r="AI23" s="302"/>
      <c r="AJ23" s="99"/>
    </row>
    <row r="24" spans="1:36" s="71" customFormat="1" ht="63">
      <c r="A24" s="69" t="s">
        <v>282</v>
      </c>
      <c r="B24" s="69"/>
      <c r="C24" s="69"/>
      <c r="D24" s="69"/>
      <c r="E24" s="193" t="s">
        <v>4</v>
      </c>
      <c r="F24" s="82" t="s">
        <v>5</v>
      </c>
      <c r="G24" s="63" t="s">
        <v>259</v>
      </c>
      <c r="H24" s="64" t="s">
        <v>6</v>
      </c>
      <c r="I24" s="64" t="s">
        <v>7</v>
      </c>
      <c r="J24" s="83" t="s">
        <v>260</v>
      </c>
      <c r="K24" s="152" t="s">
        <v>10</v>
      </c>
      <c r="L24" s="82" t="s">
        <v>261</v>
      </c>
      <c r="M24" s="63" t="s">
        <v>259</v>
      </c>
      <c r="N24" s="64" t="s">
        <v>6</v>
      </c>
      <c r="O24" s="64" t="s">
        <v>7</v>
      </c>
      <c r="P24" s="64" t="s">
        <v>260</v>
      </c>
      <c r="Q24" s="147" t="s">
        <v>10</v>
      </c>
      <c r="R24" s="82" t="s">
        <v>261</v>
      </c>
      <c r="S24" s="89" t="s">
        <v>259</v>
      </c>
      <c r="T24" s="90" t="s">
        <v>6</v>
      </c>
      <c r="U24" s="90" t="s">
        <v>7</v>
      </c>
      <c r="V24" s="91" t="s">
        <v>260</v>
      </c>
      <c r="W24" s="136" t="s">
        <v>10</v>
      </c>
      <c r="X24" s="92" t="s">
        <v>261</v>
      </c>
      <c r="Y24" s="96" t="s">
        <v>259</v>
      </c>
      <c r="Z24" s="90" t="s">
        <v>6</v>
      </c>
      <c r="AA24" s="90" t="s">
        <v>7</v>
      </c>
      <c r="AB24" s="91" t="s">
        <v>260</v>
      </c>
      <c r="AC24" s="136" t="s">
        <v>10</v>
      </c>
      <c r="AD24" s="92" t="s">
        <v>261</v>
      </c>
      <c r="AE24" s="89" t="s">
        <v>259</v>
      </c>
      <c r="AF24" s="90" t="s">
        <v>6</v>
      </c>
      <c r="AG24" s="100" t="s">
        <v>7</v>
      </c>
      <c r="AH24" s="101" t="s">
        <v>260</v>
      </c>
      <c r="AI24" s="140" t="s">
        <v>10</v>
      </c>
      <c r="AJ24" s="92" t="s">
        <v>261</v>
      </c>
    </row>
    <row r="25" spans="1:36">
      <c r="A25" s="1" t="s">
        <v>12</v>
      </c>
      <c r="B25" s="1" t="s">
        <v>13</v>
      </c>
      <c r="C25" s="4" t="s">
        <v>14</v>
      </c>
      <c r="D25" s="4" t="s">
        <v>15</v>
      </c>
      <c r="E25" s="142"/>
      <c r="F25" s="145"/>
      <c r="G25" s="17"/>
      <c r="H25" s="3"/>
      <c r="I25" s="3"/>
      <c r="J25" s="13"/>
      <c r="K25" s="137"/>
      <c r="L25" s="127"/>
      <c r="M25" s="17"/>
      <c r="N25" s="3"/>
      <c r="O25" s="3"/>
      <c r="P25" s="3"/>
      <c r="Q25" s="148"/>
      <c r="R25" s="131"/>
      <c r="S25" s="17"/>
      <c r="T25" s="3"/>
      <c r="U25" s="3"/>
      <c r="V25" s="13"/>
      <c r="W25" s="137"/>
      <c r="X25" s="127"/>
      <c r="Y25" s="21"/>
      <c r="Z25" s="3"/>
      <c r="AA25" s="3"/>
      <c r="AB25" s="13"/>
      <c r="AC25" s="137"/>
      <c r="AD25" s="127"/>
      <c r="AE25" s="17"/>
      <c r="AF25" s="3"/>
      <c r="AG25" s="3"/>
      <c r="AH25" s="13"/>
      <c r="AI25" s="137"/>
      <c r="AJ25" s="127"/>
    </row>
    <row r="26" spans="1:36">
      <c r="A26" s="2" t="s">
        <v>262</v>
      </c>
      <c r="B26" s="2" t="s">
        <v>263</v>
      </c>
      <c r="C26" s="5" t="s">
        <v>18</v>
      </c>
      <c r="D26" s="5" t="s">
        <v>264</v>
      </c>
      <c r="E26" s="143">
        <f t="shared" ref="E26:E38" si="1">SUM(W26,K26,Q26,AC26,AI26)</f>
        <v>43</v>
      </c>
      <c r="F26" s="254">
        <v>33</v>
      </c>
      <c r="G26" s="17"/>
      <c r="H26" s="3"/>
      <c r="I26" s="3"/>
      <c r="J26" s="13"/>
      <c r="K26" s="137"/>
      <c r="L26" s="127"/>
      <c r="M26" s="17"/>
      <c r="N26" s="3"/>
      <c r="O26" s="3"/>
      <c r="P26" s="3"/>
      <c r="Q26" s="148"/>
      <c r="R26" s="131"/>
      <c r="S26" s="17">
        <v>35.5</v>
      </c>
      <c r="T26" s="3">
        <v>0</v>
      </c>
      <c r="U26" s="3">
        <v>0</v>
      </c>
      <c r="V26" s="13">
        <f>U26+T26+S26</f>
        <v>35.5</v>
      </c>
      <c r="W26" s="137">
        <v>21</v>
      </c>
      <c r="X26" s="127">
        <v>16</v>
      </c>
      <c r="Y26" s="21">
        <v>34.700000000000003</v>
      </c>
      <c r="Z26" s="3">
        <v>0</v>
      </c>
      <c r="AA26" s="3">
        <v>0</v>
      </c>
      <c r="AB26" s="13">
        <f>SUM(AA26,Z26,Y26)</f>
        <v>34.700000000000003</v>
      </c>
      <c r="AC26" s="137">
        <v>22</v>
      </c>
      <c r="AD26" s="127">
        <v>17</v>
      </c>
      <c r="AE26" s="17"/>
      <c r="AF26" s="3"/>
      <c r="AG26" s="3"/>
      <c r="AH26" s="13"/>
      <c r="AI26" s="137"/>
      <c r="AJ26" s="127"/>
    </row>
    <row r="27" spans="1:36">
      <c r="A27" s="2" t="s">
        <v>16</v>
      </c>
      <c r="B27" s="2" t="s">
        <v>17</v>
      </c>
      <c r="C27" s="5" t="s">
        <v>18</v>
      </c>
      <c r="D27" s="5" t="s">
        <v>19</v>
      </c>
      <c r="E27" s="143">
        <f t="shared" si="1"/>
        <v>0</v>
      </c>
      <c r="F27" s="254"/>
      <c r="G27" s="17"/>
      <c r="H27" s="3"/>
      <c r="I27" s="3"/>
      <c r="J27" s="13"/>
      <c r="K27" s="137"/>
      <c r="L27" s="127"/>
      <c r="M27" s="17"/>
      <c r="N27" s="3"/>
      <c r="O27" s="3"/>
      <c r="P27" s="3"/>
      <c r="Q27" s="148"/>
      <c r="R27" s="131"/>
      <c r="S27" s="17"/>
      <c r="T27" s="3"/>
      <c r="U27" s="3"/>
      <c r="V27" s="13"/>
      <c r="W27" s="137"/>
      <c r="X27" s="127"/>
      <c r="Y27" s="21"/>
      <c r="Z27" s="3"/>
      <c r="AA27" s="3"/>
      <c r="AB27" s="13"/>
      <c r="AC27" s="137"/>
      <c r="AD27" s="127"/>
      <c r="AE27" s="17"/>
      <c r="AF27" s="3"/>
      <c r="AG27" s="2"/>
      <c r="AH27" s="5"/>
      <c r="AI27" s="137"/>
      <c r="AJ27" s="127"/>
    </row>
    <row r="28" spans="1:36">
      <c r="A28" s="2" t="s">
        <v>283</v>
      </c>
      <c r="B28" s="2" t="s">
        <v>284</v>
      </c>
      <c r="C28" s="5" t="s">
        <v>285</v>
      </c>
      <c r="D28" s="5" t="s">
        <v>286</v>
      </c>
      <c r="E28" s="143">
        <f t="shared" si="1"/>
        <v>39</v>
      </c>
      <c r="F28" s="254">
        <v>34</v>
      </c>
      <c r="G28" s="17">
        <v>29.8</v>
      </c>
      <c r="H28" s="3">
        <v>0</v>
      </c>
      <c r="I28" s="3">
        <v>0</v>
      </c>
      <c r="J28" s="13">
        <f>I28+H28+G28</f>
        <v>29.8</v>
      </c>
      <c r="K28" s="137">
        <v>19</v>
      </c>
      <c r="L28" s="127">
        <v>19</v>
      </c>
      <c r="M28" s="17"/>
      <c r="N28" s="3"/>
      <c r="O28" s="3"/>
      <c r="P28" s="3"/>
      <c r="Q28" s="148"/>
      <c r="R28" s="131"/>
      <c r="S28" s="17">
        <v>35.9</v>
      </c>
      <c r="T28" s="3">
        <v>0</v>
      </c>
      <c r="U28" s="2">
        <v>0</v>
      </c>
      <c r="V28" s="5">
        <f>SUM(S28:U28)</f>
        <v>35.9</v>
      </c>
      <c r="W28" s="137">
        <v>20</v>
      </c>
      <c r="X28" s="127">
        <v>15</v>
      </c>
      <c r="Y28" s="21">
        <v>34.1</v>
      </c>
      <c r="Z28" s="3" t="s">
        <v>71</v>
      </c>
      <c r="AA28" s="2"/>
      <c r="AB28" s="5">
        <v>0</v>
      </c>
      <c r="AC28" s="143"/>
      <c r="AD28" s="127"/>
      <c r="AE28" s="17"/>
      <c r="AF28" s="3"/>
      <c r="AG28" s="3"/>
      <c r="AH28" s="13"/>
      <c r="AI28" s="137"/>
      <c r="AJ28" s="127"/>
    </row>
    <row r="29" spans="1:36">
      <c r="A29" s="2" t="s">
        <v>24</v>
      </c>
      <c r="B29" s="2" t="s">
        <v>25</v>
      </c>
      <c r="C29" s="5" t="s">
        <v>26</v>
      </c>
      <c r="D29" s="5" t="s">
        <v>27</v>
      </c>
      <c r="E29" s="143">
        <f t="shared" si="1"/>
        <v>65</v>
      </c>
      <c r="F29" s="254">
        <v>39</v>
      </c>
      <c r="G29" s="17">
        <v>32</v>
      </c>
      <c r="H29" s="3">
        <v>0</v>
      </c>
      <c r="I29" s="3">
        <v>0</v>
      </c>
      <c r="J29" s="13">
        <f>I29+H29+G29</f>
        <v>32</v>
      </c>
      <c r="K29" s="137">
        <v>16</v>
      </c>
      <c r="L29" s="127">
        <v>16</v>
      </c>
      <c r="M29" s="17"/>
      <c r="N29" s="3"/>
      <c r="O29" s="3"/>
      <c r="P29" s="3"/>
      <c r="Q29" s="148"/>
      <c r="R29" s="131"/>
      <c r="S29" s="17">
        <v>31.8</v>
      </c>
      <c r="T29" s="3">
        <v>0</v>
      </c>
      <c r="U29" s="3">
        <v>0</v>
      </c>
      <c r="V29" s="5">
        <f>SUM(S29:U29)</f>
        <v>31.8</v>
      </c>
      <c r="W29" s="137">
        <v>25</v>
      </c>
      <c r="X29" s="127">
        <v>20</v>
      </c>
      <c r="Y29" s="21">
        <v>32.9</v>
      </c>
      <c r="Z29" s="3">
        <v>0</v>
      </c>
      <c r="AA29" s="3">
        <v>0</v>
      </c>
      <c r="AB29" s="13">
        <f>SUM(AA29,Z29,Y29)</f>
        <v>32.9</v>
      </c>
      <c r="AC29" s="137">
        <v>24</v>
      </c>
      <c r="AD29" s="127">
        <v>19</v>
      </c>
      <c r="AE29" s="17"/>
      <c r="AF29" s="3"/>
      <c r="AG29" s="3"/>
      <c r="AH29" s="13"/>
      <c r="AI29" s="137"/>
      <c r="AJ29" s="127"/>
    </row>
    <row r="30" spans="1:36">
      <c r="A30" s="2" t="s">
        <v>28</v>
      </c>
      <c r="B30" s="2" t="s">
        <v>25</v>
      </c>
      <c r="C30" s="5" t="s">
        <v>26</v>
      </c>
      <c r="D30" s="5" t="s">
        <v>29</v>
      </c>
      <c r="E30" s="143">
        <f t="shared" si="1"/>
        <v>62</v>
      </c>
      <c r="F30" s="254">
        <v>35</v>
      </c>
      <c r="G30" s="17">
        <v>30.4</v>
      </c>
      <c r="H30" s="3">
        <v>0</v>
      </c>
      <c r="I30" s="3">
        <v>0</v>
      </c>
      <c r="J30" s="13">
        <f>I30+H30+G30</f>
        <v>30.4</v>
      </c>
      <c r="K30" s="137">
        <v>17</v>
      </c>
      <c r="L30" s="127">
        <v>17</v>
      </c>
      <c r="M30" s="17"/>
      <c r="N30" s="3"/>
      <c r="O30" s="3"/>
      <c r="P30" s="3"/>
      <c r="Q30" s="148"/>
      <c r="R30" s="131"/>
      <c r="S30" s="17">
        <v>33</v>
      </c>
      <c r="T30" s="3">
        <v>0</v>
      </c>
      <c r="U30" s="3">
        <v>0</v>
      </c>
      <c r="V30" s="5">
        <f>SUM(S30:U30)</f>
        <v>33</v>
      </c>
      <c r="W30" s="137">
        <v>22</v>
      </c>
      <c r="X30" s="127">
        <v>17</v>
      </c>
      <c r="Y30" s="21">
        <v>33.4</v>
      </c>
      <c r="Z30" s="3">
        <v>0</v>
      </c>
      <c r="AA30" s="3">
        <v>0</v>
      </c>
      <c r="AB30" s="13">
        <f t="shared" ref="AB30:AB34" si="2">SUM(AA30,Z30,Y30)</f>
        <v>33.4</v>
      </c>
      <c r="AC30" s="137">
        <v>23</v>
      </c>
      <c r="AD30" s="127">
        <v>18</v>
      </c>
      <c r="AE30" s="17"/>
      <c r="AF30" s="3"/>
      <c r="AG30" s="3"/>
      <c r="AH30" s="13"/>
      <c r="AI30" s="137"/>
      <c r="AJ30" s="127"/>
    </row>
    <row r="31" spans="1:36">
      <c r="A31" s="2" t="s">
        <v>45</v>
      </c>
      <c r="B31" s="2" t="s">
        <v>46</v>
      </c>
      <c r="C31" s="5" t="s">
        <v>174</v>
      </c>
      <c r="D31" s="5" t="s">
        <v>175</v>
      </c>
      <c r="E31" s="143">
        <f t="shared" si="1"/>
        <v>0</v>
      </c>
      <c r="F31" s="254"/>
      <c r="G31" s="17"/>
      <c r="H31" s="3"/>
      <c r="I31" s="3"/>
      <c r="J31" s="13"/>
      <c r="K31" s="137"/>
      <c r="L31" s="127"/>
      <c r="M31" s="17"/>
      <c r="N31" s="3"/>
      <c r="O31" s="3"/>
      <c r="P31" s="3"/>
      <c r="Q31" s="148"/>
      <c r="R31" s="131"/>
      <c r="S31" s="17"/>
      <c r="T31" s="3"/>
      <c r="U31" s="3"/>
      <c r="V31" s="13"/>
      <c r="W31" s="137"/>
      <c r="X31" s="127"/>
      <c r="Y31" s="21"/>
      <c r="Z31" s="3"/>
      <c r="AA31" s="3"/>
      <c r="AB31" s="13"/>
      <c r="AC31" s="137"/>
      <c r="AD31" s="127"/>
      <c r="AE31" s="17"/>
      <c r="AF31" s="3"/>
      <c r="AG31" s="3"/>
      <c r="AH31" s="13"/>
      <c r="AI31" s="137"/>
      <c r="AJ31" s="127"/>
    </row>
    <row r="32" spans="1:36">
      <c r="A32" s="2" t="s">
        <v>32</v>
      </c>
      <c r="B32" s="2" t="s">
        <v>33</v>
      </c>
      <c r="C32" s="5" t="s">
        <v>34</v>
      </c>
      <c r="D32" s="5" t="s">
        <v>35</v>
      </c>
      <c r="E32" s="143">
        <f t="shared" si="1"/>
        <v>19</v>
      </c>
      <c r="F32" s="254"/>
      <c r="G32" s="17"/>
      <c r="H32" s="3"/>
      <c r="I32" s="3"/>
      <c r="J32" s="13"/>
      <c r="K32" s="137"/>
      <c r="L32" s="127"/>
      <c r="M32" s="17"/>
      <c r="N32" s="3"/>
      <c r="O32" s="3"/>
      <c r="P32" s="3"/>
      <c r="Q32" s="148"/>
      <c r="R32" s="131"/>
      <c r="S32" s="17">
        <v>37.1</v>
      </c>
      <c r="T32" s="3">
        <v>4</v>
      </c>
      <c r="U32" s="3">
        <v>0</v>
      </c>
      <c r="V32" s="13">
        <f>SUM(S32:U32)</f>
        <v>41.1</v>
      </c>
      <c r="W32" s="137">
        <v>19</v>
      </c>
      <c r="X32" s="127">
        <v>14</v>
      </c>
      <c r="Y32" s="21">
        <v>37.4</v>
      </c>
      <c r="Z32" s="3" t="s">
        <v>71</v>
      </c>
      <c r="AA32" s="3">
        <v>0</v>
      </c>
      <c r="AB32" s="13">
        <v>0</v>
      </c>
      <c r="AC32" s="60" t="s">
        <v>183</v>
      </c>
      <c r="AD32" s="127">
        <v>0</v>
      </c>
      <c r="AE32" s="17"/>
      <c r="AF32" s="3"/>
      <c r="AG32" s="3"/>
      <c r="AH32" s="13"/>
      <c r="AI32" s="137"/>
      <c r="AJ32" s="127"/>
    </row>
    <row r="33" spans="1:36">
      <c r="A33" s="2" t="s">
        <v>28</v>
      </c>
      <c r="B33" s="2" t="s">
        <v>25</v>
      </c>
      <c r="C33" s="5" t="s">
        <v>26</v>
      </c>
      <c r="D33" s="5" t="s">
        <v>36</v>
      </c>
      <c r="E33" s="143">
        <f t="shared" si="1"/>
        <v>65</v>
      </c>
      <c r="F33" s="254">
        <v>39</v>
      </c>
      <c r="G33" s="17">
        <v>23.9</v>
      </c>
      <c r="H33" s="3">
        <v>0</v>
      </c>
      <c r="I33" s="3">
        <v>0</v>
      </c>
      <c r="J33" s="13">
        <f>I33+H33+G33</f>
        <v>23.9</v>
      </c>
      <c r="K33" s="137">
        <v>20</v>
      </c>
      <c r="L33" s="127">
        <v>20</v>
      </c>
      <c r="M33" s="17"/>
      <c r="N33" s="3"/>
      <c r="O33" s="3"/>
      <c r="P33" s="3"/>
      <c r="Q33" s="148"/>
      <c r="R33" s="131"/>
      <c r="S33" s="17">
        <v>32.299999999999997</v>
      </c>
      <c r="T33" s="3">
        <v>0</v>
      </c>
      <c r="U33" s="3">
        <v>0</v>
      </c>
      <c r="V33" s="13">
        <f>SUM(S33:U33)</f>
        <v>32.299999999999997</v>
      </c>
      <c r="W33" s="137">
        <v>24</v>
      </c>
      <c r="X33" s="128">
        <v>19</v>
      </c>
      <c r="Y33" s="21">
        <v>36.9</v>
      </c>
      <c r="Z33" s="3">
        <v>0</v>
      </c>
      <c r="AA33" s="3">
        <v>0</v>
      </c>
      <c r="AB33" s="13">
        <f t="shared" si="2"/>
        <v>36.9</v>
      </c>
      <c r="AC33" s="137">
        <v>21</v>
      </c>
      <c r="AD33" s="127">
        <v>16</v>
      </c>
      <c r="AE33" s="17"/>
      <c r="AF33" s="3"/>
      <c r="AG33" s="3"/>
      <c r="AH33" s="13"/>
      <c r="AI33" s="137"/>
      <c r="AJ33" s="127"/>
    </row>
    <row r="34" spans="1:36">
      <c r="A34" s="2" t="s">
        <v>37</v>
      </c>
      <c r="B34" s="2" t="s">
        <v>38</v>
      </c>
      <c r="C34" s="5" t="s">
        <v>39</v>
      </c>
      <c r="D34" s="5" t="s">
        <v>40</v>
      </c>
      <c r="E34" s="143">
        <f t="shared" si="1"/>
        <v>66</v>
      </c>
      <c r="F34" s="254">
        <v>38</v>
      </c>
      <c r="G34" s="17">
        <v>30</v>
      </c>
      <c r="H34" s="3">
        <v>0</v>
      </c>
      <c r="I34" s="3">
        <v>0</v>
      </c>
      <c r="J34" s="13">
        <f>I34+H34+G34</f>
        <v>30</v>
      </c>
      <c r="K34" s="137">
        <v>18</v>
      </c>
      <c r="L34" s="127">
        <v>18</v>
      </c>
      <c r="M34" s="17"/>
      <c r="N34" s="3"/>
      <c r="O34" s="3"/>
      <c r="P34" s="3"/>
      <c r="Q34" s="148"/>
      <c r="R34" s="131"/>
      <c r="S34" s="17">
        <v>32.9</v>
      </c>
      <c r="T34" s="3">
        <v>0</v>
      </c>
      <c r="U34" s="3">
        <v>0</v>
      </c>
      <c r="V34" s="13">
        <f>SUM(S34:U34)</f>
        <v>32.9</v>
      </c>
      <c r="W34" s="137">
        <v>23</v>
      </c>
      <c r="X34" s="127">
        <v>18</v>
      </c>
      <c r="Y34" s="21">
        <v>32.299999999999997</v>
      </c>
      <c r="Z34" s="3">
        <v>0</v>
      </c>
      <c r="AA34" s="3">
        <v>0</v>
      </c>
      <c r="AB34" s="13">
        <f t="shared" si="2"/>
        <v>32.299999999999997</v>
      </c>
      <c r="AC34" s="137">
        <v>25</v>
      </c>
      <c r="AD34" s="127">
        <v>20</v>
      </c>
      <c r="AE34" s="17"/>
      <c r="AF34" s="3"/>
      <c r="AG34" s="3"/>
      <c r="AH34" s="13"/>
      <c r="AI34" s="137"/>
      <c r="AJ34" s="127"/>
    </row>
    <row r="35" spans="1:36">
      <c r="A35" s="2" t="s">
        <v>273</v>
      </c>
      <c r="B35" s="2" t="s">
        <v>274</v>
      </c>
      <c r="C35" s="2" t="s">
        <v>22</v>
      </c>
      <c r="D35" s="5" t="s">
        <v>275</v>
      </c>
      <c r="E35" s="143">
        <f t="shared" si="1"/>
        <v>0</v>
      </c>
      <c r="F35" s="254"/>
      <c r="G35" s="17"/>
      <c r="H35" s="3"/>
      <c r="I35" s="3"/>
      <c r="J35" s="13"/>
      <c r="K35" s="137"/>
      <c r="L35" s="127"/>
      <c r="M35" s="17"/>
      <c r="N35" s="3"/>
      <c r="O35" s="3"/>
      <c r="P35" s="3"/>
      <c r="Q35" s="148"/>
      <c r="R35" s="131"/>
      <c r="S35" s="17"/>
      <c r="T35" s="3"/>
      <c r="U35" s="3"/>
      <c r="V35" s="13"/>
      <c r="W35" s="137"/>
      <c r="X35" s="127"/>
      <c r="Y35" s="21"/>
      <c r="Z35" s="3"/>
      <c r="AA35" s="3"/>
      <c r="AB35" s="13"/>
      <c r="AC35" s="137"/>
      <c r="AD35" s="134"/>
      <c r="AE35" s="17"/>
      <c r="AF35" s="3"/>
      <c r="AG35" s="3"/>
      <c r="AH35" s="13"/>
      <c r="AI35" s="137"/>
      <c r="AJ35" s="127"/>
    </row>
    <row r="36" spans="1:36">
      <c r="A36" s="2" t="s">
        <v>45</v>
      </c>
      <c r="B36" s="2" t="s">
        <v>46</v>
      </c>
      <c r="C36" s="2" t="s">
        <v>174</v>
      </c>
      <c r="D36" s="5" t="s">
        <v>276</v>
      </c>
      <c r="E36" s="143">
        <f t="shared" si="1"/>
        <v>0</v>
      </c>
      <c r="F36" s="254"/>
      <c r="G36" s="17"/>
      <c r="H36" s="3"/>
      <c r="I36" s="3"/>
      <c r="J36" s="13"/>
      <c r="K36" s="137"/>
      <c r="L36" s="127"/>
      <c r="M36" s="17"/>
      <c r="N36" s="3"/>
      <c r="O36" s="3"/>
      <c r="P36" s="3"/>
      <c r="Q36" s="148"/>
      <c r="R36" s="131"/>
      <c r="S36" s="17"/>
      <c r="T36" s="3"/>
      <c r="U36" s="3"/>
      <c r="V36" s="13"/>
      <c r="W36" s="137"/>
      <c r="X36" s="127"/>
      <c r="Y36" s="21"/>
      <c r="Z36" s="3"/>
      <c r="AA36" s="3"/>
      <c r="AB36" s="13"/>
      <c r="AC36" s="137"/>
      <c r="AD36" s="127"/>
      <c r="AE36" s="17"/>
      <c r="AF36" s="3"/>
      <c r="AG36" s="3"/>
      <c r="AH36" s="13"/>
      <c r="AI36" s="137"/>
      <c r="AJ36" s="127"/>
    </row>
    <row r="37" spans="1:36">
      <c r="A37" s="15" t="s">
        <v>114</v>
      </c>
      <c r="B37" s="15" t="s">
        <v>42</v>
      </c>
      <c r="C37" s="15" t="s">
        <v>277</v>
      </c>
      <c r="D37" s="33" t="s">
        <v>43</v>
      </c>
      <c r="E37" s="143">
        <f t="shared" si="1"/>
        <v>0</v>
      </c>
      <c r="F37" s="254"/>
      <c r="G37" s="27"/>
      <c r="H37" s="16"/>
      <c r="I37" s="16"/>
      <c r="J37" s="44"/>
      <c r="K37" s="138"/>
      <c r="L37" s="134"/>
      <c r="M37" s="27"/>
      <c r="N37" s="16"/>
      <c r="O37" s="16"/>
      <c r="P37" s="16"/>
      <c r="Q37" s="149"/>
      <c r="R37" s="132"/>
      <c r="S37" s="54">
        <v>42.7</v>
      </c>
      <c r="T37" s="16">
        <v>0</v>
      </c>
      <c r="U37" s="16">
        <v>0</v>
      </c>
      <c r="V37" s="44">
        <f>SUM(S37:U37)</f>
        <v>42.7</v>
      </c>
      <c r="W37" s="88" t="s">
        <v>183</v>
      </c>
      <c r="X37" s="129">
        <v>0</v>
      </c>
      <c r="Y37" s="80">
        <v>41.4</v>
      </c>
      <c r="Z37" s="16">
        <v>0</v>
      </c>
      <c r="AA37" s="16">
        <v>0</v>
      </c>
      <c r="AB37" s="44">
        <v>41.4</v>
      </c>
      <c r="AC37" s="60" t="s">
        <v>183</v>
      </c>
      <c r="AD37" s="127">
        <v>0</v>
      </c>
      <c r="AE37" s="17"/>
      <c r="AF37" s="3"/>
      <c r="AG37" s="3"/>
      <c r="AH37" s="13"/>
      <c r="AI37" s="137"/>
      <c r="AJ37" s="127"/>
    </row>
    <row r="38" spans="1:36" ht="16.5" thickBot="1">
      <c r="A38" s="34" t="s">
        <v>55</v>
      </c>
      <c r="B38" s="34" t="s">
        <v>287</v>
      </c>
      <c r="C38" s="34" t="s">
        <v>288</v>
      </c>
      <c r="D38" s="5" t="s">
        <v>289</v>
      </c>
      <c r="E38" s="207">
        <f t="shared" si="1"/>
        <v>0</v>
      </c>
      <c r="F38" s="254"/>
      <c r="G38" s="23"/>
      <c r="H38" s="19"/>
      <c r="I38" s="19"/>
      <c r="J38" s="30"/>
      <c r="K38" s="139"/>
      <c r="L38" s="135"/>
      <c r="M38" s="23"/>
      <c r="N38" s="19"/>
      <c r="O38" s="19"/>
      <c r="P38" s="19"/>
      <c r="Q38" s="150"/>
      <c r="R38" s="133"/>
      <c r="S38" s="55">
        <v>42</v>
      </c>
      <c r="T38" s="56">
        <v>12</v>
      </c>
      <c r="U38" s="19">
        <v>5.2</v>
      </c>
      <c r="V38" s="30">
        <f>SUM(S38:U38)</f>
        <v>59.2</v>
      </c>
      <c r="W38" s="87" t="s">
        <v>183</v>
      </c>
      <c r="X38" s="130">
        <v>0</v>
      </c>
      <c r="Y38" s="25">
        <v>38.9</v>
      </c>
      <c r="Z38" s="56" t="s">
        <v>71</v>
      </c>
      <c r="AA38" s="19">
        <v>0</v>
      </c>
      <c r="AB38" s="30">
        <v>38.9</v>
      </c>
      <c r="AC38" s="87" t="s">
        <v>183</v>
      </c>
      <c r="AD38" s="135">
        <v>0</v>
      </c>
      <c r="AE38" s="244"/>
      <c r="AF38" s="245"/>
      <c r="AG38" s="245"/>
      <c r="AH38" s="246"/>
      <c r="AI38" s="247"/>
      <c r="AJ38" s="248"/>
    </row>
    <row r="39" spans="1:36" ht="16.5" thickBot="1"/>
    <row r="40" spans="1:36" ht="16.5" thickBot="1">
      <c r="G40" s="319" t="s">
        <v>253</v>
      </c>
      <c r="H40" s="320"/>
      <c r="I40" s="320"/>
      <c r="J40" s="320"/>
      <c r="K40" s="320"/>
      <c r="L40" s="95"/>
      <c r="M40" s="302" t="s">
        <v>254</v>
      </c>
      <c r="N40" s="302"/>
      <c r="O40" s="302"/>
      <c r="P40" s="302"/>
      <c r="Q40" s="302"/>
      <c r="R40" s="99"/>
      <c r="S40" s="319" t="s">
        <v>255</v>
      </c>
      <c r="T40" s="320"/>
      <c r="U40" s="320"/>
      <c r="V40" s="320"/>
      <c r="W40" s="320"/>
      <c r="X40" s="95"/>
      <c r="Y40" s="301" t="s">
        <v>256</v>
      </c>
      <c r="Z40" s="302"/>
      <c r="AA40" s="302"/>
      <c r="AB40" s="302"/>
      <c r="AC40" s="302"/>
      <c r="AD40" s="99"/>
      <c r="AE40" s="301" t="s">
        <v>257</v>
      </c>
      <c r="AF40" s="302"/>
      <c r="AG40" s="302"/>
      <c r="AH40" s="302"/>
      <c r="AI40" s="302"/>
      <c r="AJ40" s="99"/>
    </row>
    <row r="41" spans="1:36" s="68" customFormat="1" ht="63">
      <c r="A41" s="62" t="s">
        <v>290</v>
      </c>
      <c r="B41" s="62"/>
      <c r="C41" s="62"/>
      <c r="D41" s="62"/>
      <c r="E41" s="193" t="s">
        <v>4</v>
      </c>
      <c r="F41" s="82" t="s">
        <v>5</v>
      </c>
      <c r="G41" s="63" t="s">
        <v>259</v>
      </c>
      <c r="H41" s="64" t="s">
        <v>6</v>
      </c>
      <c r="I41" s="65" t="s">
        <v>7</v>
      </c>
      <c r="J41" s="104" t="s">
        <v>260</v>
      </c>
      <c r="K41" s="152" t="s">
        <v>10</v>
      </c>
      <c r="L41" s="82" t="s">
        <v>261</v>
      </c>
      <c r="M41" s="75" t="s">
        <v>259</v>
      </c>
      <c r="N41" s="66" t="s">
        <v>6</v>
      </c>
      <c r="O41" s="67" t="s">
        <v>7</v>
      </c>
      <c r="P41" s="76" t="s">
        <v>260</v>
      </c>
      <c r="Q41" s="152" t="s">
        <v>10</v>
      </c>
      <c r="R41" s="82" t="s">
        <v>261</v>
      </c>
      <c r="S41" s="96" t="s">
        <v>259</v>
      </c>
      <c r="T41" s="90" t="s">
        <v>6</v>
      </c>
      <c r="U41" s="100" t="s">
        <v>7</v>
      </c>
      <c r="V41" s="101" t="s">
        <v>260</v>
      </c>
      <c r="W41" s="136" t="s">
        <v>10</v>
      </c>
      <c r="X41" s="92" t="s">
        <v>261</v>
      </c>
      <c r="Y41" s="96" t="s">
        <v>259</v>
      </c>
      <c r="Z41" s="90" t="s">
        <v>6</v>
      </c>
      <c r="AA41" s="100" t="s">
        <v>7</v>
      </c>
      <c r="AB41" s="101" t="s">
        <v>260</v>
      </c>
      <c r="AC41" s="136" t="s">
        <v>10</v>
      </c>
      <c r="AD41" s="92" t="s">
        <v>261</v>
      </c>
      <c r="AE41" s="89" t="s">
        <v>259</v>
      </c>
      <c r="AF41" s="90" t="s">
        <v>6</v>
      </c>
      <c r="AG41" s="100" t="s">
        <v>7</v>
      </c>
      <c r="AH41" s="101" t="s">
        <v>260</v>
      </c>
      <c r="AI41" s="140" t="s">
        <v>10</v>
      </c>
      <c r="AJ41" s="92" t="s">
        <v>261</v>
      </c>
    </row>
    <row r="42" spans="1:36">
      <c r="A42" s="1" t="s">
        <v>12</v>
      </c>
      <c r="B42" s="1" t="s">
        <v>13</v>
      </c>
      <c r="C42" s="4" t="s">
        <v>14</v>
      </c>
      <c r="D42" s="4" t="s">
        <v>15</v>
      </c>
      <c r="E42" s="142"/>
      <c r="F42" s="145"/>
      <c r="G42" s="17"/>
      <c r="H42" s="3"/>
      <c r="I42" s="3"/>
      <c r="J42" s="13"/>
      <c r="K42" s="137"/>
      <c r="L42" s="127"/>
      <c r="M42" s="21"/>
      <c r="N42" s="3"/>
      <c r="O42" s="3"/>
      <c r="P42" s="13"/>
      <c r="Q42" s="137"/>
      <c r="R42" s="128"/>
      <c r="V42" s="13"/>
      <c r="W42" s="137"/>
      <c r="X42" s="127"/>
      <c r="Y42" s="21"/>
      <c r="Z42" s="3"/>
      <c r="AA42" s="3"/>
      <c r="AB42" s="13"/>
      <c r="AC42" s="137"/>
      <c r="AD42" s="127"/>
      <c r="AE42" s="17"/>
      <c r="AF42" s="3"/>
      <c r="AG42" s="3"/>
      <c r="AH42" s="13"/>
      <c r="AI42" s="137"/>
      <c r="AJ42" s="127"/>
    </row>
    <row r="43" spans="1:36">
      <c r="A43" s="2" t="s">
        <v>20</v>
      </c>
      <c r="B43" s="2" t="s">
        <v>21</v>
      </c>
      <c r="C43" s="5" t="s">
        <v>22</v>
      </c>
      <c r="D43" s="5" t="s">
        <v>23</v>
      </c>
      <c r="E43" s="143">
        <f t="shared" ref="E43:E48" si="3">SUM(W43,K43,Q43,AC43,AI43)</f>
        <v>69</v>
      </c>
      <c r="F43" s="254">
        <v>40</v>
      </c>
      <c r="G43" s="17">
        <v>32.1</v>
      </c>
      <c r="H43" s="3">
        <v>0</v>
      </c>
      <c r="I43" s="3">
        <v>0</v>
      </c>
      <c r="J43" s="13">
        <f>I43+H43+G43</f>
        <v>32.1</v>
      </c>
      <c r="K43" s="137">
        <v>20</v>
      </c>
      <c r="L43" s="127">
        <v>20</v>
      </c>
      <c r="M43" s="21"/>
      <c r="N43" s="3"/>
      <c r="O43" s="3"/>
      <c r="P43" s="13"/>
      <c r="Q43" s="137"/>
      <c r="R43" s="127"/>
      <c r="S43" s="21">
        <v>27</v>
      </c>
      <c r="T43" s="3">
        <v>0</v>
      </c>
      <c r="U43" s="3">
        <v>0</v>
      </c>
      <c r="V43" s="13">
        <f>SUM(S43:U43)</f>
        <v>27</v>
      </c>
      <c r="W43" s="137">
        <v>25</v>
      </c>
      <c r="X43" s="127">
        <v>20</v>
      </c>
      <c r="Y43" s="21">
        <v>34.799999999999997</v>
      </c>
      <c r="Z43" s="3">
        <v>0</v>
      </c>
      <c r="AA43" s="3">
        <v>0</v>
      </c>
      <c r="AB43" s="13">
        <f>AA43+Z43+Y43</f>
        <v>34.799999999999997</v>
      </c>
      <c r="AC43" s="137">
        <v>24</v>
      </c>
      <c r="AD43" s="127">
        <v>19</v>
      </c>
      <c r="AE43" s="17"/>
      <c r="AF43" s="3"/>
      <c r="AG43" s="3"/>
      <c r="AH43" s="13"/>
      <c r="AI43" s="137"/>
      <c r="AJ43" s="127"/>
    </row>
    <row r="44" spans="1:36">
      <c r="A44" s="2" t="s">
        <v>283</v>
      </c>
      <c r="B44" s="2" t="s">
        <v>284</v>
      </c>
      <c r="C44" s="5" t="s">
        <v>285</v>
      </c>
      <c r="D44" s="5" t="s">
        <v>286</v>
      </c>
      <c r="E44" s="143">
        <f t="shared" si="3"/>
        <v>0</v>
      </c>
      <c r="F44" s="254"/>
      <c r="G44" s="17"/>
      <c r="H44" s="3"/>
      <c r="I44" s="3"/>
      <c r="J44" s="13"/>
      <c r="K44" s="137"/>
      <c r="L44" s="127"/>
      <c r="M44" s="21"/>
      <c r="N44" s="3"/>
      <c r="O44" s="3"/>
      <c r="P44" s="13"/>
      <c r="Q44" s="137"/>
      <c r="R44" s="127"/>
      <c r="S44" s="21"/>
      <c r="T44" s="3"/>
      <c r="U44" s="2"/>
      <c r="V44" s="5"/>
      <c r="W44" s="137"/>
      <c r="X44" s="127"/>
      <c r="Y44" s="21"/>
      <c r="Z44" s="3"/>
      <c r="AA44" s="2"/>
      <c r="AB44" s="5"/>
      <c r="AC44" s="137"/>
      <c r="AD44" s="127"/>
      <c r="AE44" s="17"/>
      <c r="AF44" s="3"/>
      <c r="AG44" s="2"/>
      <c r="AH44" s="5"/>
      <c r="AI44" s="137"/>
      <c r="AJ44" s="127"/>
    </row>
    <row r="45" spans="1:36">
      <c r="A45" s="2" t="s">
        <v>32</v>
      </c>
      <c r="B45" s="2" t="s">
        <v>33</v>
      </c>
      <c r="C45" s="5" t="s">
        <v>34</v>
      </c>
      <c r="D45" s="5" t="s">
        <v>35</v>
      </c>
      <c r="E45" s="143">
        <f t="shared" si="3"/>
        <v>17</v>
      </c>
      <c r="F45" s="254"/>
      <c r="G45" s="17">
        <v>38.4</v>
      </c>
      <c r="H45" s="3">
        <v>4</v>
      </c>
      <c r="I45" s="3">
        <v>0</v>
      </c>
      <c r="J45" s="13">
        <f>I45+H45+G45</f>
        <v>42.4</v>
      </c>
      <c r="K45" s="137">
        <v>17</v>
      </c>
      <c r="L45" s="127">
        <v>17</v>
      </c>
      <c r="M45" s="21"/>
      <c r="N45" s="3"/>
      <c r="O45" s="3"/>
      <c r="P45" s="13"/>
      <c r="Q45" s="137"/>
      <c r="R45" s="127"/>
      <c r="S45" s="21"/>
      <c r="T45" s="3"/>
      <c r="U45" s="3"/>
      <c r="V45" s="13"/>
      <c r="W45" s="84" t="s">
        <v>151</v>
      </c>
      <c r="X45" s="127">
        <v>0</v>
      </c>
      <c r="Y45" s="21"/>
      <c r="Z45" s="3"/>
      <c r="AA45" s="3"/>
      <c r="AB45" s="13"/>
      <c r="AC45" s="84">
        <f>AB45</f>
        <v>0</v>
      </c>
      <c r="AD45" s="127"/>
      <c r="AE45" s="17"/>
      <c r="AF45" s="3"/>
      <c r="AG45" s="3"/>
      <c r="AH45" s="13"/>
      <c r="AI45" s="137"/>
      <c r="AJ45" s="127"/>
    </row>
    <row r="46" spans="1:36">
      <c r="A46" s="15" t="s">
        <v>37</v>
      </c>
      <c r="B46" s="15" t="s">
        <v>38</v>
      </c>
      <c r="C46" s="33" t="s">
        <v>39</v>
      </c>
      <c r="D46" s="33" t="s">
        <v>40</v>
      </c>
      <c r="E46" s="143">
        <f t="shared" si="3"/>
        <v>67</v>
      </c>
      <c r="F46" s="254">
        <v>39</v>
      </c>
      <c r="G46" s="27">
        <v>33.6</v>
      </c>
      <c r="H46" s="16">
        <v>0</v>
      </c>
      <c r="I46" s="16">
        <v>0</v>
      </c>
      <c r="J46" s="44">
        <f>+H46+G46</f>
        <v>33.6</v>
      </c>
      <c r="K46" s="138">
        <v>18</v>
      </c>
      <c r="L46" s="134">
        <v>18</v>
      </c>
      <c r="M46" s="38"/>
      <c r="N46" s="16"/>
      <c r="O46" s="16"/>
      <c r="P46" s="44"/>
      <c r="Q46" s="138"/>
      <c r="R46" s="134"/>
      <c r="S46" s="38">
        <v>34.6</v>
      </c>
      <c r="T46" s="16">
        <v>4</v>
      </c>
      <c r="U46" s="16">
        <v>0</v>
      </c>
      <c r="V46" s="44">
        <f>SUM(S46:U46)</f>
        <v>38.6</v>
      </c>
      <c r="W46" s="138">
        <v>24</v>
      </c>
      <c r="X46" s="134">
        <v>19</v>
      </c>
      <c r="Y46" s="38">
        <v>34.200000000000003</v>
      </c>
      <c r="Z46" s="16">
        <v>0</v>
      </c>
      <c r="AA46" s="16">
        <v>0</v>
      </c>
      <c r="AB46" s="44">
        <f>AA46+Z46+Y46</f>
        <v>34.200000000000003</v>
      </c>
      <c r="AC46" s="137">
        <v>25</v>
      </c>
      <c r="AD46" s="127">
        <v>20</v>
      </c>
      <c r="AE46" s="17"/>
      <c r="AF46" s="3"/>
      <c r="AG46" s="3"/>
      <c r="AH46" s="13"/>
      <c r="AI46" s="137"/>
      <c r="AJ46" s="127"/>
    </row>
    <row r="47" spans="1:36">
      <c r="A47" s="57" t="s">
        <v>55</v>
      </c>
      <c r="B47" s="57" t="s">
        <v>287</v>
      </c>
      <c r="C47" s="57" t="s">
        <v>288</v>
      </c>
      <c r="D47" s="44"/>
      <c r="E47" s="143">
        <f t="shared" si="3"/>
        <v>23</v>
      </c>
      <c r="F47" s="254"/>
      <c r="G47" s="27"/>
      <c r="H47" s="16"/>
      <c r="I47" s="16"/>
      <c r="J47" s="44"/>
      <c r="K47" s="138"/>
      <c r="L47" s="134"/>
      <c r="M47" s="38"/>
      <c r="N47" s="16"/>
      <c r="O47" s="16"/>
      <c r="P47" s="44"/>
      <c r="Q47" s="138"/>
      <c r="R47" s="134"/>
      <c r="S47" s="38">
        <v>40.200000000000003</v>
      </c>
      <c r="T47" s="16">
        <v>0</v>
      </c>
      <c r="U47" s="16">
        <v>0</v>
      </c>
      <c r="V47" s="44">
        <f>SUM(S47:U47)</f>
        <v>40.200000000000003</v>
      </c>
      <c r="W47" s="138">
        <v>23</v>
      </c>
      <c r="X47" s="134">
        <v>18</v>
      </c>
      <c r="Y47" s="38"/>
      <c r="Z47" s="16"/>
      <c r="AA47" s="16"/>
      <c r="AB47" s="44"/>
      <c r="AC47" s="106" t="s">
        <v>152</v>
      </c>
      <c r="AD47" s="127"/>
      <c r="AE47" s="17"/>
      <c r="AF47" s="3"/>
      <c r="AG47" s="3"/>
      <c r="AH47" s="13"/>
      <c r="AI47" s="137"/>
      <c r="AJ47" s="127"/>
    </row>
    <row r="48" spans="1:36" ht="16.5" thickBot="1">
      <c r="A48" s="2" t="s">
        <v>28</v>
      </c>
      <c r="B48" s="2" t="s">
        <v>25</v>
      </c>
      <c r="C48" s="2" t="s">
        <v>291</v>
      </c>
      <c r="D48" s="5" t="s">
        <v>292</v>
      </c>
      <c r="E48" s="207">
        <f t="shared" si="3"/>
        <v>19</v>
      </c>
      <c r="F48" s="254"/>
      <c r="G48" s="23">
        <v>28.4</v>
      </c>
      <c r="H48" s="19">
        <v>4</v>
      </c>
      <c r="I48" s="19">
        <v>0</v>
      </c>
      <c r="J48" s="30">
        <f>I48+H48+G48</f>
        <v>32.4</v>
      </c>
      <c r="K48" s="139">
        <v>19</v>
      </c>
      <c r="L48" s="135">
        <v>19</v>
      </c>
      <c r="M48" s="21"/>
      <c r="N48" s="3"/>
      <c r="O48" s="3"/>
      <c r="P48" s="13"/>
      <c r="Q48" s="139"/>
      <c r="R48" s="135"/>
      <c r="S48" s="21"/>
      <c r="T48" s="3"/>
      <c r="U48" s="3"/>
      <c r="V48" s="13"/>
      <c r="W48" s="139"/>
      <c r="X48" s="135"/>
      <c r="Y48" s="21"/>
      <c r="Z48" s="3"/>
      <c r="AA48" s="3"/>
      <c r="AB48" s="13"/>
      <c r="AC48" s="139"/>
      <c r="AD48" s="135"/>
      <c r="AE48" s="244"/>
      <c r="AF48" s="245"/>
      <c r="AG48" s="245"/>
      <c r="AH48" s="246"/>
      <c r="AI48" s="247"/>
      <c r="AJ48" s="248"/>
    </row>
    <row r="51" spans="1:36">
      <c r="G51" s="319" t="s">
        <v>253</v>
      </c>
      <c r="H51" s="320"/>
      <c r="I51" s="320"/>
      <c r="J51" s="320"/>
      <c r="K51" s="320"/>
      <c r="L51" s="95"/>
      <c r="M51" s="302" t="s">
        <v>254</v>
      </c>
      <c r="N51" s="302"/>
      <c r="O51" s="302"/>
      <c r="P51" s="302"/>
      <c r="Q51" s="302"/>
      <c r="R51" s="99"/>
      <c r="S51" s="319" t="s">
        <v>255</v>
      </c>
      <c r="T51" s="320"/>
      <c r="U51" s="320"/>
      <c r="V51" s="320"/>
      <c r="W51" s="320"/>
      <c r="X51" s="95"/>
      <c r="Y51" s="301" t="s">
        <v>256</v>
      </c>
      <c r="Z51" s="302"/>
      <c r="AA51" s="302"/>
      <c r="AB51" s="302"/>
      <c r="AC51" s="302"/>
      <c r="AD51" s="99"/>
      <c r="AE51" s="301" t="s">
        <v>257</v>
      </c>
      <c r="AF51" s="302"/>
      <c r="AG51" s="302"/>
      <c r="AH51" s="302"/>
      <c r="AI51" s="302"/>
      <c r="AJ51" s="99"/>
    </row>
    <row r="52" spans="1:36" s="71" customFormat="1" ht="63">
      <c r="A52" s="69" t="s">
        <v>293</v>
      </c>
      <c r="B52" s="69"/>
      <c r="C52" s="69"/>
      <c r="D52" s="69"/>
      <c r="E52" s="193" t="s">
        <v>4</v>
      </c>
      <c r="F52" s="82" t="s">
        <v>5</v>
      </c>
      <c r="G52" s="72" t="s">
        <v>259</v>
      </c>
      <c r="H52" s="64" t="s">
        <v>6</v>
      </c>
      <c r="I52" s="64" t="s">
        <v>7</v>
      </c>
      <c r="J52" s="83" t="s">
        <v>260</v>
      </c>
      <c r="K52" s="152" t="s">
        <v>10</v>
      </c>
      <c r="L52" s="82" t="s">
        <v>261</v>
      </c>
      <c r="M52" s="63" t="s">
        <v>259</v>
      </c>
      <c r="N52" s="64" t="s">
        <v>6</v>
      </c>
      <c r="O52" s="64" t="s">
        <v>7</v>
      </c>
      <c r="P52" s="83" t="s">
        <v>260</v>
      </c>
      <c r="Q52" s="152" t="s">
        <v>10</v>
      </c>
      <c r="R52" s="82" t="s">
        <v>261</v>
      </c>
      <c r="S52" s="89" t="s">
        <v>259</v>
      </c>
      <c r="T52" s="90" t="s">
        <v>6</v>
      </c>
      <c r="U52" s="90" t="s">
        <v>7</v>
      </c>
      <c r="V52" s="91" t="s">
        <v>260</v>
      </c>
      <c r="W52" s="152" t="s">
        <v>10</v>
      </c>
      <c r="X52" s="102" t="s">
        <v>261</v>
      </c>
      <c r="Y52" s="89" t="s">
        <v>259</v>
      </c>
      <c r="Z52" s="90" t="s">
        <v>6</v>
      </c>
      <c r="AA52" s="90" t="s">
        <v>7</v>
      </c>
      <c r="AB52" s="91" t="s">
        <v>260</v>
      </c>
      <c r="AC52" s="152" t="s">
        <v>10</v>
      </c>
      <c r="AD52" s="92" t="s">
        <v>261</v>
      </c>
      <c r="AE52" s="89" t="s">
        <v>259</v>
      </c>
      <c r="AF52" s="90" t="s">
        <v>6</v>
      </c>
      <c r="AG52" s="100" t="s">
        <v>7</v>
      </c>
      <c r="AH52" s="101" t="s">
        <v>260</v>
      </c>
      <c r="AI52" s="140" t="s">
        <v>10</v>
      </c>
      <c r="AJ52" s="92" t="s">
        <v>261</v>
      </c>
    </row>
    <row r="53" spans="1:36">
      <c r="A53" s="1" t="s">
        <v>12</v>
      </c>
      <c r="B53" s="1" t="s">
        <v>13</v>
      </c>
      <c r="C53" s="4" t="s">
        <v>14</v>
      </c>
      <c r="D53" s="4" t="s">
        <v>15</v>
      </c>
      <c r="E53" s="143"/>
      <c r="F53" s="146"/>
      <c r="G53" s="21"/>
      <c r="H53" s="3"/>
      <c r="I53" s="3"/>
      <c r="J53" s="13"/>
      <c r="K53" s="137"/>
      <c r="L53" s="127"/>
      <c r="M53" s="17"/>
      <c r="N53" s="3"/>
      <c r="O53" s="3"/>
      <c r="P53" s="13"/>
      <c r="Q53" s="137"/>
      <c r="R53" s="131"/>
      <c r="S53" s="17"/>
      <c r="T53" s="3"/>
      <c r="U53" s="3"/>
      <c r="V53" s="13"/>
      <c r="W53" s="137"/>
      <c r="X53" s="131"/>
      <c r="Y53" s="17"/>
      <c r="Z53" s="3"/>
      <c r="AA53" s="3"/>
      <c r="AB53" s="13"/>
      <c r="AC53" s="137"/>
      <c r="AD53" s="127"/>
      <c r="AE53" s="17"/>
      <c r="AF53" s="3"/>
      <c r="AG53" s="3"/>
      <c r="AH53" s="13"/>
      <c r="AI53" s="137"/>
      <c r="AJ53" s="127"/>
    </row>
    <row r="54" spans="1:36" ht="16.899999999999999" customHeight="1">
      <c r="A54" s="2" t="s">
        <v>85</v>
      </c>
      <c r="B54" s="2" t="s">
        <v>86</v>
      </c>
      <c r="C54" s="5" t="s">
        <v>87</v>
      </c>
      <c r="D54" s="5" t="s">
        <v>88</v>
      </c>
      <c r="E54" s="143">
        <f t="shared" ref="E54:E73" si="4">SUM(W54,K54,Q54,AC54,AI54)</f>
        <v>0</v>
      </c>
      <c r="F54" s="254"/>
      <c r="G54" s="21"/>
      <c r="H54" s="3"/>
      <c r="I54" s="3"/>
      <c r="J54" s="13"/>
      <c r="K54" s="137"/>
      <c r="L54" s="127"/>
      <c r="M54" s="17"/>
      <c r="N54" s="3"/>
      <c r="O54" s="3"/>
      <c r="P54" s="13"/>
      <c r="Q54" s="137"/>
      <c r="R54" s="131"/>
      <c r="S54" s="17"/>
      <c r="T54" s="3"/>
      <c r="U54" s="3"/>
      <c r="V54" s="13"/>
      <c r="W54" s="137"/>
      <c r="X54" s="131"/>
      <c r="Y54" s="17"/>
      <c r="Z54" s="3"/>
      <c r="AA54" s="3"/>
      <c r="AB54" s="13"/>
      <c r="AC54" s="137"/>
      <c r="AD54" s="127"/>
      <c r="AE54" s="17"/>
      <c r="AF54" s="3"/>
      <c r="AG54" s="3"/>
      <c r="AH54" s="13"/>
      <c r="AI54" s="137"/>
      <c r="AJ54" s="127"/>
    </row>
    <row r="55" spans="1:36">
      <c r="A55" s="2" t="s">
        <v>294</v>
      </c>
      <c r="B55" s="2" t="s">
        <v>295</v>
      </c>
      <c r="C55" s="5" t="s">
        <v>296</v>
      </c>
      <c r="D55" s="5" t="s">
        <v>297</v>
      </c>
      <c r="E55" s="143">
        <f t="shared" si="4"/>
        <v>44</v>
      </c>
      <c r="F55" s="254">
        <v>39</v>
      </c>
      <c r="G55" s="21">
        <v>26.3</v>
      </c>
      <c r="H55" s="3">
        <v>0</v>
      </c>
      <c r="I55" s="3">
        <v>0</v>
      </c>
      <c r="J55" s="13">
        <f>I55+H55+G55</f>
        <v>26.3</v>
      </c>
      <c r="K55" s="137">
        <v>19</v>
      </c>
      <c r="L55" s="127">
        <v>19</v>
      </c>
      <c r="M55" s="17"/>
      <c r="N55" s="3"/>
      <c r="O55" s="3"/>
      <c r="P55" s="13"/>
      <c r="Q55" s="137"/>
      <c r="R55" s="131"/>
      <c r="S55" s="17"/>
      <c r="T55" s="3"/>
      <c r="U55" s="2"/>
      <c r="V55" s="5"/>
      <c r="W55" s="137"/>
      <c r="X55" s="131"/>
      <c r="Y55" s="17">
        <v>32.1</v>
      </c>
      <c r="Z55" s="3">
        <v>0</v>
      </c>
      <c r="AA55" s="2">
        <v>0</v>
      </c>
      <c r="AB55" s="13">
        <f>SUM(Y55:AA55)</f>
        <v>32.1</v>
      </c>
      <c r="AC55" s="137">
        <v>25</v>
      </c>
      <c r="AD55" s="127">
        <v>20</v>
      </c>
      <c r="AE55" s="17"/>
      <c r="AF55" s="3"/>
      <c r="AG55" s="2"/>
      <c r="AH55" s="5"/>
      <c r="AI55" s="137"/>
      <c r="AJ55" s="127"/>
    </row>
    <row r="56" spans="1:36">
      <c r="A56" s="2" t="s">
        <v>89</v>
      </c>
      <c r="B56" s="2" t="s">
        <v>90</v>
      </c>
      <c r="C56" s="5" t="s">
        <v>91</v>
      </c>
      <c r="D56" s="5" t="s">
        <v>298</v>
      </c>
      <c r="E56" s="143">
        <f t="shared" si="4"/>
        <v>59</v>
      </c>
      <c r="F56" s="254">
        <v>34</v>
      </c>
      <c r="G56" s="21">
        <v>30</v>
      </c>
      <c r="H56" s="3">
        <v>0</v>
      </c>
      <c r="I56" s="3">
        <v>0</v>
      </c>
      <c r="J56" s="13">
        <f>I56+H56+G56</f>
        <v>30</v>
      </c>
      <c r="K56" s="137">
        <v>16</v>
      </c>
      <c r="L56" s="127">
        <v>16</v>
      </c>
      <c r="M56" s="17"/>
      <c r="N56" s="3"/>
      <c r="O56" s="3"/>
      <c r="P56" s="13"/>
      <c r="Q56" s="137"/>
      <c r="R56" s="131"/>
      <c r="S56" s="17">
        <v>34.6</v>
      </c>
      <c r="T56" s="3">
        <v>0</v>
      </c>
      <c r="U56" s="3">
        <v>0</v>
      </c>
      <c r="V56" s="13">
        <f>SUM(S56:U56)</f>
        <v>34.6</v>
      </c>
      <c r="W56" s="137">
        <v>23</v>
      </c>
      <c r="X56" s="131">
        <v>18</v>
      </c>
      <c r="Y56" s="17">
        <v>35.9</v>
      </c>
      <c r="Z56" s="3">
        <v>0</v>
      </c>
      <c r="AA56" s="3">
        <v>0</v>
      </c>
      <c r="AB56" s="13">
        <f>SUM(Y56:AA56)</f>
        <v>35.9</v>
      </c>
      <c r="AC56" s="137">
        <v>20</v>
      </c>
      <c r="AD56" s="127">
        <v>16</v>
      </c>
      <c r="AE56" s="17"/>
      <c r="AF56" s="3"/>
      <c r="AG56" s="3"/>
      <c r="AH56" s="13"/>
      <c r="AI56" s="137"/>
      <c r="AJ56" s="127"/>
    </row>
    <row r="57" spans="1:36">
      <c r="A57" s="2" t="s">
        <v>74</v>
      </c>
      <c r="B57" s="2" t="s">
        <v>216</v>
      </c>
      <c r="C57" s="5" t="s">
        <v>18</v>
      </c>
      <c r="D57" s="5" t="s">
        <v>299</v>
      </c>
      <c r="E57" s="143">
        <f t="shared" si="4"/>
        <v>0</v>
      </c>
      <c r="F57" s="254"/>
      <c r="G57" s="21"/>
      <c r="H57" s="3"/>
      <c r="I57" s="3"/>
      <c r="J57" s="13"/>
      <c r="K57" s="137"/>
      <c r="L57" s="127"/>
      <c r="M57" s="17"/>
      <c r="N57" s="3"/>
      <c r="O57" s="3"/>
      <c r="P57" s="13"/>
      <c r="Q57" s="137"/>
      <c r="R57" s="131"/>
      <c r="S57" s="17"/>
      <c r="T57" s="3"/>
      <c r="U57" s="3"/>
      <c r="V57" s="13"/>
      <c r="W57" s="137"/>
      <c r="X57" s="131"/>
      <c r="Y57" s="17"/>
      <c r="Z57" s="3"/>
      <c r="AA57" s="3"/>
      <c r="AB57" s="13"/>
      <c r="AC57" s="137"/>
      <c r="AD57" s="127"/>
      <c r="AE57" s="17"/>
      <c r="AF57" s="3"/>
      <c r="AG57" s="3"/>
      <c r="AH57" s="13"/>
      <c r="AI57" s="137"/>
      <c r="AJ57" s="127"/>
    </row>
    <row r="58" spans="1:36">
      <c r="A58" s="2" t="s">
        <v>300</v>
      </c>
      <c r="B58" s="2" t="s">
        <v>21</v>
      </c>
      <c r="C58" s="5" t="s">
        <v>22</v>
      </c>
      <c r="D58" s="5" t="s">
        <v>301</v>
      </c>
      <c r="E58" s="143">
        <f t="shared" si="4"/>
        <v>54</v>
      </c>
      <c r="F58" s="254">
        <v>31</v>
      </c>
      <c r="G58" s="21">
        <v>31.4</v>
      </c>
      <c r="H58" s="3">
        <v>4</v>
      </c>
      <c r="I58" s="3">
        <v>0</v>
      </c>
      <c r="J58" s="13">
        <f>I58+H58+G58</f>
        <v>35.4</v>
      </c>
      <c r="K58" s="137">
        <v>14</v>
      </c>
      <c r="L58" s="127">
        <v>14</v>
      </c>
      <c r="M58" s="17"/>
      <c r="N58" s="3"/>
      <c r="O58" s="3"/>
      <c r="P58" s="13"/>
      <c r="Q58" s="137"/>
      <c r="R58" s="131"/>
      <c r="S58" s="17">
        <v>36.299999999999997</v>
      </c>
      <c r="T58" s="3">
        <v>0</v>
      </c>
      <c r="U58" s="3">
        <v>0</v>
      </c>
      <c r="V58" s="13">
        <f>SUM(S58:U58)</f>
        <v>36.299999999999997</v>
      </c>
      <c r="W58" s="137">
        <v>21</v>
      </c>
      <c r="X58" s="131">
        <v>16</v>
      </c>
      <c r="Y58" s="17">
        <v>37</v>
      </c>
      <c r="Z58" s="3">
        <v>0</v>
      </c>
      <c r="AA58" s="3">
        <v>0</v>
      </c>
      <c r="AB58" s="13">
        <f>SUM(Y58:AA58)</f>
        <v>37</v>
      </c>
      <c r="AC58" s="137">
        <v>19</v>
      </c>
      <c r="AD58" s="127">
        <v>15</v>
      </c>
      <c r="AE58" s="17"/>
      <c r="AF58" s="3"/>
      <c r="AG58" s="3"/>
      <c r="AH58" s="13"/>
      <c r="AI58" s="137"/>
      <c r="AJ58" s="127"/>
    </row>
    <row r="59" spans="1:36">
      <c r="A59" s="2" t="s">
        <v>302</v>
      </c>
      <c r="B59" s="2" t="s">
        <v>237</v>
      </c>
      <c r="C59" s="5" t="s">
        <v>238</v>
      </c>
      <c r="D59" s="5" t="s">
        <v>303</v>
      </c>
      <c r="E59" s="143">
        <f t="shared" si="4"/>
        <v>66</v>
      </c>
      <c r="F59" s="254">
        <v>39</v>
      </c>
      <c r="G59" s="21">
        <v>27.9</v>
      </c>
      <c r="H59" s="3">
        <v>0</v>
      </c>
      <c r="I59" s="3">
        <v>0</v>
      </c>
      <c r="J59" s="13">
        <f>I59+H59+G59</f>
        <v>27.9</v>
      </c>
      <c r="K59" s="137">
        <v>17</v>
      </c>
      <c r="L59" s="127">
        <v>17</v>
      </c>
      <c r="M59" s="17"/>
      <c r="N59" s="3"/>
      <c r="O59" s="3"/>
      <c r="P59" s="13"/>
      <c r="Q59" s="137"/>
      <c r="R59" s="131"/>
      <c r="S59" s="17">
        <v>29.6</v>
      </c>
      <c r="T59" s="3">
        <v>0</v>
      </c>
      <c r="U59" s="3">
        <v>0</v>
      </c>
      <c r="V59" s="13">
        <f>SUM(S59:U59)</f>
        <v>29.6</v>
      </c>
      <c r="W59" s="137">
        <v>25</v>
      </c>
      <c r="X59" s="131">
        <v>20</v>
      </c>
      <c r="Y59" s="17">
        <v>34.5</v>
      </c>
      <c r="Z59" s="3">
        <v>0</v>
      </c>
      <c r="AA59" s="3">
        <v>0</v>
      </c>
      <c r="AB59" s="13">
        <f>SUM(Y59:AA59)</f>
        <v>34.5</v>
      </c>
      <c r="AC59" s="137">
        <v>24</v>
      </c>
      <c r="AD59" s="127">
        <v>19</v>
      </c>
      <c r="AE59" s="17"/>
      <c r="AF59" s="3"/>
      <c r="AG59" s="3"/>
      <c r="AH59" s="13"/>
      <c r="AI59" s="137"/>
      <c r="AJ59" s="127"/>
    </row>
    <row r="60" spans="1:36">
      <c r="A60" s="2" t="s">
        <v>194</v>
      </c>
      <c r="B60" s="2" t="s">
        <v>195</v>
      </c>
      <c r="C60" s="5" t="s">
        <v>87</v>
      </c>
      <c r="D60" s="5" t="s">
        <v>196</v>
      </c>
      <c r="E60" s="143">
        <f t="shared" si="4"/>
        <v>18</v>
      </c>
      <c r="F60" s="254"/>
      <c r="G60" s="21">
        <v>27</v>
      </c>
      <c r="H60" s="3">
        <v>0</v>
      </c>
      <c r="I60" s="3">
        <v>0</v>
      </c>
      <c r="J60" s="13">
        <f>I60+H60+G60</f>
        <v>27</v>
      </c>
      <c r="K60" s="137">
        <v>18</v>
      </c>
      <c r="L60" s="127">
        <v>18</v>
      </c>
      <c r="M60" s="17"/>
      <c r="N60" s="3"/>
      <c r="O60" s="3"/>
      <c r="P60" s="13"/>
      <c r="Q60" s="137"/>
      <c r="R60" s="131"/>
      <c r="S60" s="17"/>
      <c r="T60" s="3"/>
      <c r="U60" s="3"/>
      <c r="V60" s="13"/>
      <c r="W60" s="137"/>
      <c r="X60" s="131"/>
      <c r="Y60" s="17"/>
      <c r="Z60" s="3"/>
      <c r="AA60" s="3"/>
      <c r="AB60" s="13"/>
      <c r="AC60" s="137"/>
      <c r="AD60" s="127"/>
      <c r="AE60" s="17"/>
      <c r="AF60" s="3"/>
      <c r="AG60" s="3"/>
      <c r="AH60" s="13"/>
      <c r="AI60" s="137"/>
      <c r="AJ60" s="127"/>
    </row>
    <row r="61" spans="1:36">
      <c r="A61" s="2" t="s">
        <v>194</v>
      </c>
      <c r="B61" s="2" t="s">
        <v>195</v>
      </c>
      <c r="C61" s="5" t="s">
        <v>98</v>
      </c>
      <c r="D61" s="5" t="s">
        <v>198</v>
      </c>
      <c r="E61" s="143">
        <f t="shared" si="4"/>
        <v>20</v>
      </c>
      <c r="F61" s="254"/>
      <c r="G61" s="21">
        <v>25.2</v>
      </c>
      <c r="H61" s="3">
        <v>0</v>
      </c>
      <c r="I61" s="3">
        <v>0</v>
      </c>
      <c r="J61" s="13">
        <f>I61+H61+G61</f>
        <v>25.2</v>
      </c>
      <c r="K61" s="137">
        <v>20</v>
      </c>
      <c r="L61" s="127">
        <v>20</v>
      </c>
      <c r="M61" s="17"/>
      <c r="N61" s="3"/>
      <c r="O61" s="3"/>
      <c r="P61" s="13"/>
      <c r="Q61" s="137"/>
      <c r="R61" s="131"/>
      <c r="S61" s="17"/>
      <c r="T61" s="3"/>
      <c r="U61" s="3"/>
      <c r="V61" s="13"/>
      <c r="W61" s="137"/>
      <c r="X61" s="131"/>
      <c r="Y61" s="17"/>
      <c r="Z61" s="3"/>
      <c r="AA61" s="3"/>
      <c r="AB61" s="13"/>
      <c r="AC61" s="137"/>
      <c r="AD61" s="127"/>
      <c r="AE61" s="17"/>
      <c r="AF61" s="3"/>
      <c r="AG61" s="3"/>
      <c r="AH61" s="13"/>
      <c r="AI61" s="137"/>
      <c r="AJ61" s="127"/>
    </row>
    <row r="62" spans="1:36">
      <c r="A62" s="2" t="s">
        <v>72</v>
      </c>
      <c r="B62" s="2" t="s">
        <v>73</v>
      </c>
      <c r="C62" s="5" t="s">
        <v>188</v>
      </c>
      <c r="D62" s="5" t="s">
        <v>189</v>
      </c>
      <c r="E62" s="143">
        <f t="shared" si="4"/>
        <v>0</v>
      </c>
      <c r="F62" s="254"/>
      <c r="G62" s="21"/>
      <c r="H62" s="3"/>
      <c r="I62" s="3"/>
      <c r="J62" s="13"/>
      <c r="K62" s="137"/>
      <c r="L62" s="127"/>
      <c r="M62" s="17"/>
      <c r="N62" s="3"/>
      <c r="O62" s="3"/>
      <c r="P62" s="13"/>
      <c r="Q62" s="137"/>
      <c r="R62" s="131"/>
      <c r="S62" s="17"/>
      <c r="T62" s="3"/>
      <c r="U62" s="3"/>
      <c r="V62" s="13"/>
      <c r="W62" s="137"/>
      <c r="X62" s="131"/>
      <c r="Y62" s="17"/>
      <c r="Z62" s="3"/>
      <c r="AA62" s="3"/>
      <c r="AB62" s="13"/>
      <c r="AC62" s="137"/>
      <c r="AD62" s="127"/>
      <c r="AE62" s="17"/>
      <c r="AF62" s="3"/>
      <c r="AG62" s="3"/>
      <c r="AH62" s="13"/>
      <c r="AI62" s="137"/>
      <c r="AJ62" s="127"/>
    </row>
    <row r="63" spans="1:36">
      <c r="A63" s="2" t="s">
        <v>106</v>
      </c>
      <c r="B63" s="2" t="s">
        <v>107</v>
      </c>
      <c r="C63" s="5" t="s">
        <v>108</v>
      </c>
      <c r="D63" s="5" t="s">
        <v>109</v>
      </c>
      <c r="E63" s="143">
        <f t="shared" si="4"/>
        <v>0</v>
      </c>
      <c r="F63" s="254"/>
      <c r="G63" s="21"/>
      <c r="H63" s="3"/>
      <c r="I63" s="3"/>
      <c r="J63" s="13"/>
      <c r="K63" s="137"/>
      <c r="L63" s="127"/>
      <c r="M63" s="17"/>
      <c r="N63" s="3"/>
      <c r="O63" s="3"/>
      <c r="P63" s="13"/>
      <c r="Q63" s="137"/>
      <c r="R63" s="132"/>
      <c r="S63" s="27"/>
      <c r="T63" s="16"/>
      <c r="U63" s="16"/>
      <c r="V63" s="44"/>
      <c r="W63" s="138"/>
      <c r="X63" s="132"/>
      <c r="Y63" s="27"/>
      <c r="Z63" s="16"/>
      <c r="AA63" s="16"/>
      <c r="AB63" s="13"/>
      <c r="AC63" s="138"/>
      <c r="AD63" s="127"/>
      <c r="AE63" s="17"/>
      <c r="AF63" s="3"/>
      <c r="AG63" s="3"/>
      <c r="AH63" s="13"/>
      <c r="AI63" s="137"/>
      <c r="AJ63" s="127"/>
    </row>
    <row r="64" spans="1:36">
      <c r="A64" s="2" t="s">
        <v>207</v>
      </c>
      <c r="B64" s="2" t="s">
        <v>208</v>
      </c>
      <c r="C64" s="5" t="s">
        <v>209</v>
      </c>
      <c r="D64" s="5" t="s">
        <v>210</v>
      </c>
      <c r="E64" s="143">
        <f t="shared" si="4"/>
        <v>49</v>
      </c>
      <c r="F64" s="254">
        <v>30</v>
      </c>
      <c r="G64" s="21">
        <v>34.1</v>
      </c>
      <c r="H64" s="3">
        <v>8</v>
      </c>
      <c r="I64" s="3">
        <v>0</v>
      </c>
      <c r="J64" s="13">
        <f>I64+H64+G64</f>
        <v>42.1</v>
      </c>
      <c r="K64" s="137">
        <v>10</v>
      </c>
      <c r="L64" s="127">
        <v>10</v>
      </c>
      <c r="M64" s="17"/>
      <c r="N64" s="3"/>
      <c r="O64" s="3"/>
      <c r="P64" s="13"/>
      <c r="Q64" s="137"/>
      <c r="R64" s="131"/>
      <c r="S64" s="17">
        <v>35.200000000000003</v>
      </c>
      <c r="T64" s="3">
        <v>0</v>
      </c>
      <c r="U64" s="3">
        <v>0</v>
      </c>
      <c r="V64" s="13">
        <f>SUM(S64:U64)</f>
        <v>35.200000000000003</v>
      </c>
      <c r="W64" s="137">
        <v>22</v>
      </c>
      <c r="X64" s="131">
        <v>17</v>
      </c>
      <c r="Y64" s="17">
        <v>36.5</v>
      </c>
      <c r="Z64" s="3">
        <v>4</v>
      </c>
      <c r="AA64" s="3">
        <v>0</v>
      </c>
      <c r="AB64" s="13">
        <f>SUM(Y64:AA64)</f>
        <v>40.5</v>
      </c>
      <c r="AC64" s="137">
        <v>17</v>
      </c>
      <c r="AD64" s="127">
        <v>13</v>
      </c>
      <c r="AE64" s="17"/>
      <c r="AF64" s="3"/>
      <c r="AG64" s="3"/>
      <c r="AH64" s="13"/>
      <c r="AI64" s="137"/>
      <c r="AJ64" s="127"/>
    </row>
    <row r="65" spans="1:36">
      <c r="A65" s="2" t="s">
        <v>110</v>
      </c>
      <c r="B65" s="2" t="s">
        <v>111</v>
      </c>
      <c r="C65" s="5" t="s">
        <v>112</v>
      </c>
      <c r="D65" s="5" t="s">
        <v>304</v>
      </c>
      <c r="E65" s="143">
        <f t="shared" si="4"/>
        <v>49</v>
      </c>
      <c r="F65" s="254">
        <v>28</v>
      </c>
      <c r="G65" s="21">
        <v>33.9</v>
      </c>
      <c r="H65" s="3">
        <v>0</v>
      </c>
      <c r="I65" s="3">
        <v>2</v>
      </c>
      <c r="J65" s="13">
        <f>I65+H65+G65</f>
        <v>35.9</v>
      </c>
      <c r="K65" s="137">
        <v>12</v>
      </c>
      <c r="L65" s="127">
        <v>12</v>
      </c>
      <c r="M65" s="17"/>
      <c r="N65" s="3"/>
      <c r="O65" s="3"/>
      <c r="P65" s="13"/>
      <c r="Q65" s="137"/>
      <c r="R65" s="131"/>
      <c r="S65" s="17">
        <v>35.5</v>
      </c>
      <c r="T65" s="3">
        <v>8</v>
      </c>
      <c r="U65" s="3">
        <v>0</v>
      </c>
      <c r="V65" s="13">
        <f>SUM(S65:U65)</f>
        <v>43.5</v>
      </c>
      <c r="W65" s="137">
        <v>19</v>
      </c>
      <c r="X65" s="131">
        <v>14</v>
      </c>
      <c r="Y65" s="17">
        <v>38.4</v>
      </c>
      <c r="Z65" s="3">
        <v>0</v>
      </c>
      <c r="AA65" s="3">
        <v>0</v>
      </c>
      <c r="AB65" s="13">
        <f>SUM(Y65:AA65)</f>
        <v>38.4</v>
      </c>
      <c r="AC65" s="137">
        <v>18</v>
      </c>
      <c r="AD65" s="127">
        <v>14</v>
      </c>
      <c r="AE65" s="17"/>
      <c r="AF65" s="3"/>
      <c r="AG65" s="3"/>
      <c r="AH65" s="13"/>
      <c r="AI65" s="137"/>
      <c r="AJ65" s="127"/>
    </row>
    <row r="66" spans="1:36">
      <c r="A66" s="2" t="s">
        <v>110</v>
      </c>
      <c r="B66" s="2" t="s">
        <v>111</v>
      </c>
      <c r="C66" s="5" t="s">
        <v>112</v>
      </c>
      <c r="D66" s="5" t="s">
        <v>305</v>
      </c>
      <c r="E66" s="143">
        <f t="shared" si="4"/>
        <v>15</v>
      </c>
      <c r="F66" s="254"/>
      <c r="G66" s="21">
        <v>30.7</v>
      </c>
      <c r="H66" s="3">
        <v>6</v>
      </c>
      <c r="I66" s="3">
        <v>0</v>
      </c>
      <c r="J66" s="13">
        <f>I66+H66+G66</f>
        <v>36.700000000000003</v>
      </c>
      <c r="K66" s="137">
        <v>15</v>
      </c>
      <c r="L66" s="127">
        <v>15</v>
      </c>
      <c r="M66" s="17"/>
      <c r="N66" s="3"/>
      <c r="O66" s="3"/>
      <c r="P66" s="13"/>
      <c r="Q66" s="137"/>
      <c r="R66" s="131"/>
      <c r="S66" s="17"/>
      <c r="T66" s="3"/>
      <c r="U66" s="3"/>
      <c r="V66" s="13"/>
      <c r="W66" s="137"/>
      <c r="X66" s="131"/>
      <c r="Y66" s="17"/>
      <c r="Z66" s="3"/>
      <c r="AA66" s="3"/>
      <c r="AB66" s="13"/>
      <c r="AC66" s="137"/>
      <c r="AD66" s="127"/>
      <c r="AE66" s="251"/>
      <c r="AF66" s="235"/>
      <c r="AG66" s="235"/>
      <c r="AH66" s="236"/>
      <c r="AI66" s="227"/>
      <c r="AJ66" s="226"/>
    </row>
    <row r="67" spans="1:36">
      <c r="A67" s="2" t="s">
        <v>306</v>
      </c>
      <c r="B67" s="2" t="s">
        <v>111</v>
      </c>
      <c r="C67" s="5" t="s">
        <v>307</v>
      </c>
      <c r="D67" s="5" t="s">
        <v>308</v>
      </c>
      <c r="E67" s="143">
        <f t="shared" si="4"/>
        <v>59</v>
      </c>
      <c r="F67" s="254">
        <v>37</v>
      </c>
      <c r="G67" s="21">
        <v>27.9</v>
      </c>
      <c r="H67" s="3">
        <v>8</v>
      </c>
      <c r="I67" s="3">
        <v>0</v>
      </c>
      <c r="J67" s="13">
        <f>I67+H67+G67</f>
        <v>35.9</v>
      </c>
      <c r="K67" s="137">
        <v>12</v>
      </c>
      <c r="L67" s="127">
        <v>12</v>
      </c>
      <c r="M67" s="17"/>
      <c r="N67" s="3"/>
      <c r="O67" s="3"/>
      <c r="P67" s="13"/>
      <c r="Q67" s="137"/>
      <c r="R67" s="131"/>
      <c r="S67" s="17">
        <v>31.1</v>
      </c>
      <c r="T67" s="3">
        <v>0</v>
      </c>
      <c r="U67" s="3">
        <v>0</v>
      </c>
      <c r="V67" s="13">
        <f>SUM(S67:U67)</f>
        <v>31.1</v>
      </c>
      <c r="W67" s="137">
        <v>24</v>
      </c>
      <c r="X67" s="131">
        <v>19</v>
      </c>
      <c r="Y67" s="17">
        <v>34.6</v>
      </c>
      <c r="Z67" s="3">
        <v>0</v>
      </c>
      <c r="AA67" s="3">
        <v>0</v>
      </c>
      <c r="AB67" s="13">
        <f>SUM(Y67:AA67)</f>
        <v>34.6</v>
      </c>
      <c r="AC67" s="137">
        <v>23</v>
      </c>
      <c r="AD67" s="127">
        <v>18</v>
      </c>
      <c r="AE67" s="37"/>
      <c r="AF67" s="249"/>
      <c r="AG67" s="249"/>
      <c r="AH67" s="36"/>
      <c r="AI67" s="167"/>
      <c r="AJ67" s="250"/>
    </row>
    <row r="68" spans="1:36">
      <c r="A68" s="2" t="s">
        <v>74</v>
      </c>
      <c r="B68" s="2" t="s">
        <v>216</v>
      </c>
      <c r="C68" s="5" t="s">
        <v>18</v>
      </c>
      <c r="D68" s="5" t="s">
        <v>309</v>
      </c>
      <c r="E68" s="143">
        <f t="shared" si="4"/>
        <v>0</v>
      </c>
      <c r="F68" s="254"/>
      <c r="G68" s="21"/>
      <c r="H68" s="3"/>
      <c r="I68" s="3"/>
      <c r="J68" s="13"/>
      <c r="K68" s="137"/>
      <c r="L68" s="127"/>
      <c r="M68" s="17"/>
      <c r="N68" s="3"/>
      <c r="O68" s="3"/>
      <c r="P68" s="13"/>
      <c r="Q68" s="137"/>
      <c r="R68" s="131"/>
      <c r="S68" s="17"/>
      <c r="T68" s="3"/>
      <c r="U68" s="3"/>
      <c r="V68" s="13"/>
      <c r="W68" s="137"/>
      <c r="X68" s="131"/>
      <c r="Y68" s="17"/>
      <c r="Z68" s="3"/>
      <c r="AA68" s="3"/>
      <c r="AB68" s="13"/>
      <c r="AC68" s="137"/>
      <c r="AD68" s="127"/>
      <c r="AE68" s="17"/>
      <c r="AF68" s="3"/>
      <c r="AG68" s="3"/>
      <c r="AH68" s="13"/>
      <c r="AI68" s="137"/>
      <c r="AJ68" s="127"/>
    </row>
    <row r="69" spans="1:36">
      <c r="A69" s="2" t="s">
        <v>240</v>
      </c>
      <c r="B69" s="2" t="s">
        <v>123</v>
      </c>
      <c r="C69" s="2" t="s">
        <v>34</v>
      </c>
      <c r="D69" s="5" t="s">
        <v>242</v>
      </c>
      <c r="E69" s="143">
        <f t="shared" si="4"/>
        <v>0</v>
      </c>
      <c r="F69" s="254"/>
      <c r="G69" s="21"/>
      <c r="H69" s="3"/>
      <c r="I69" s="3"/>
      <c r="J69" s="13"/>
      <c r="K69" s="137"/>
      <c r="L69" s="127"/>
      <c r="M69" s="17"/>
      <c r="N69" s="3"/>
      <c r="O69" s="3"/>
      <c r="P69" s="13"/>
      <c r="Q69" s="137"/>
      <c r="R69" s="131"/>
      <c r="S69" s="17"/>
      <c r="T69" s="3"/>
      <c r="U69" s="3"/>
      <c r="V69" s="13"/>
      <c r="W69" s="137"/>
      <c r="X69" s="131"/>
      <c r="Y69" s="17"/>
      <c r="Z69" s="3"/>
      <c r="AA69" s="3"/>
      <c r="AB69" s="13"/>
      <c r="AC69" s="137"/>
      <c r="AD69" s="127"/>
      <c r="AE69" s="17"/>
      <c r="AF69" s="3"/>
      <c r="AG69" s="3"/>
      <c r="AH69" s="13"/>
      <c r="AI69" s="137"/>
      <c r="AJ69" s="127"/>
    </row>
    <row r="70" spans="1:36">
      <c r="A70" s="2" t="s">
        <v>240</v>
      </c>
      <c r="B70" s="2" t="s">
        <v>123</v>
      </c>
      <c r="C70" s="2" t="s">
        <v>34</v>
      </c>
      <c r="D70" s="5" t="s">
        <v>310</v>
      </c>
      <c r="E70" s="143">
        <f t="shared" si="4"/>
        <v>0</v>
      </c>
      <c r="F70" s="254"/>
      <c r="G70" s="21"/>
      <c r="H70" s="3"/>
      <c r="I70" s="3"/>
      <c r="J70" s="13"/>
      <c r="K70" s="137"/>
      <c r="L70" s="127"/>
      <c r="M70" s="17"/>
      <c r="N70" s="3"/>
      <c r="O70" s="3"/>
      <c r="P70" s="13"/>
      <c r="Q70" s="137"/>
      <c r="R70" s="131"/>
      <c r="S70" s="17"/>
      <c r="T70" s="3"/>
      <c r="U70" s="3"/>
      <c r="V70" s="13"/>
      <c r="W70" s="137"/>
      <c r="X70" s="131"/>
      <c r="Y70" s="17"/>
      <c r="Z70" s="3"/>
      <c r="AA70" s="3"/>
      <c r="AB70" s="13"/>
      <c r="AC70" s="137"/>
      <c r="AD70" s="127"/>
      <c r="AE70" s="17"/>
      <c r="AF70" s="3"/>
      <c r="AG70" s="3"/>
      <c r="AH70" s="13"/>
      <c r="AI70" s="137"/>
      <c r="AJ70" s="127"/>
    </row>
    <row r="71" spans="1:36">
      <c r="A71" s="15" t="s">
        <v>243</v>
      </c>
      <c r="B71" s="15" t="s">
        <v>94</v>
      </c>
      <c r="C71" s="15" t="s">
        <v>98</v>
      </c>
      <c r="D71" s="33" t="s">
        <v>244</v>
      </c>
      <c r="E71" s="143">
        <f t="shared" si="4"/>
        <v>0</v>
      </c>
      <c r="F71" s="254"/>
      <c r="G71" s="73"/>
      <c r="H71" s="16"/>
      <c r="I71" s="16"/>
      <c r="J71" s="44"/>
      <c r="K71" s="138"/>
      <c r="L71" s="134"/>
      <c r="M71" s="27"/>
      <c r="N71" s="16"/>
      <c r="O71" s="16"/>
      <c r="P71" s="44"/>
      <c r="Q71" s="138"/>
      <c r="R71" s="132"/>
      <c r="S71" s="27"/>
      <c r="T71" s="16"/>
      <c r="U71" s="16"/>
      <c r="V71" s="44"/>
      <c r="W71" s="138"/>
      <c r="X71" s="132"/>
      <c r="Y71" s="27"/>
      <c r="Z71" s="16"/>
      <c r="AA71" s="16"/>
      <c r="AB71" s="13"/>
      <c r="AC71" s="138"/>
      <c r="AD71" s="127"/>
      <c r="AE71" s="17"/>
      <c r="AF71" s="3"/>
      <c r="AG71" s="3"/>
      <c r="AH71" s="13"/>
      <c r="AI71" s="137"/>
      <c r="AJ71" s="127"/>
    </row>
    <row r="72" spans="1:36">
      <c r="A72" s="2" t="s">
        <v>311</v>
      </c>
      <c r="B72" s="3" t="s">
        <v>312</v>
      </c>
      <c r="C72" s="2" t="s">
        <v>22</v>
      </c>
      <c r="D72" s="33" t="s">
        <v>370</v>
      </c>
      <c r="E72" s="143">
        <f t="shared" si="4"/>
        <v>55</v>
      </c>
      <c r="F72" s="254">
        <v>32</v>
      </c>
      <c r="G72" s="21">
        <v>35.5</v>
      </c>
      <c r="H72" s="3">
        <v>0</v>
      </c>
      <c r="I72" s="3">
        <v>0</v>
      </c>
      <c r="J72" s="13">
        <f>I72+H72+G72</f>
        <v>35.5</v>
      </c>
      <c r="K72" s="137">
        <v>13</v>
      </c>
      <c r="L72" s="127">
        <v>13</v>
      </c>
      <c r="M72" s="17"/>
      <c r="N72" s="3"/>
      <c r="O72" s="3"/>
      <c r="P72" s="13"/>
      <c r="Q72" s="137"/>
      <c r="R72" s="131"/>
      <c r="S72" s="17">
        <v>38.799999999999997</v>
      </c>
      <c r="T72" s="3">
        <v>0</v>
      </c>
      <c r="U72" s="3">
        <v>0</v>
      </c>
      <c r="V72" s="13">
        <f>SUM(S72:U72)</f>
        <v>38.799999999999997</v>
      </c>
      <c r="W72" s="137">
        <v>20</v>
      </c>
      <c r="X72" s="131">
        <v>15</v>
      </c>
      <c r="Y72" s="17">
        <v>35</v>
      </c>
      <c r="Z72" s="3">
        <v>0</v>
      </c>
      <c r="AA72" s="3">
        <v>0</v>
      </c>
      <c r="AB72" s="13">
        <f>SUM(Y72:AA72)</f>
        <v>35</v>
      </c>
      <c r="AC72" s="137">
        <v>22</v>
      </c>
      <c r="AD72" s="127">
        <v>17</v>
      </c>
      <c r="AE72" s="17"/>
      <c r="AF72" s="3"/>
      <c r="AG72" s="3"/>
      <c r="AH72" s="13"/>
      <c r="AI72" s="137"/>
      <c r="AJ72" s="127"/>
    </row>
    <row r="73" spans="1:36" ht="16.5" thickBot="1">
      <c r="A73" s="2" t="s">
        <v>313</v>
      </c>
      <c r="B73" s="2" t="s">
        <v>274</v>
      </c>
      <c r="C73" s="2" t="s">
        <v>22</v>
      </c>
      <c r="D73" s="13"/>
      <c r="E73" s="207">
        <f t="shared" si="4"/>
        <v>0</v>
      </c>
      <c r="F73" s="254"/>
      <c r="G73" s="25"/>
      <c r="H73" s="19"/>
      <c r="I73" s="19"/>
      <c r="J73" s="30"/>
      <c r="K73" s="139"/>
      <c r="L73" s="135"/>
      <c r="M73" s="23"/>
      <c r="N73" s="19"/>
      <c r="O73" s="19"/>
      <c r="P73" s="30"/>
      <c r="Q73" s="139"/>
      <c r="R73" s="133"/>
      <c r="S73" s="23"/>
      <c r="T73" s="19"/>
      <c r="U73" s="19"/>
      <c r="V73" s="30"/>
      <c r="W73" s="139"/>
      <c r="X73" s="133"/>
      <c r="Y73" s="23">
        <v>35.700000000000003</v>
      </c>
      <c r="Z73" s="19" t="s">
        <v>314</v>
      </c>
      <c r="AA73" s="19">
        <v>0</v>
      </c>
      <c r="AB73" s="103" t="s">
        <v>183</v>
      </c>
      <c r="AC73" s="87" t="s">
        <v>183</v>
      </c>
      <c r="AD73" s="135">
        <v>0</v>
      </c>
      <c r="AE73" s="244"/>
      <c r="AF73" s="245"/>
      <c r="AG73" s="245"/>
      <c r="AH73" s="246"/>
      <c r="AI73" s="247"/>
      <c r="AJ73" s="248"/>
    </row>
    <row r="75" spans="1:36" ht="16.5" thickBot="1"/>
    <row r="76" spans="1:36">
      <c r="G76" s="319" t="s">
        <v>253</v>
      </c>
      <c r="H76" s="320"/>
      <c r="I76" s="320"/>
      <c r="J76" s="320"/>
      <c r="K76" s="320"/>
      <c r="L76" s="95"/>
      <c r="M76" s="302" t="s">
        <v>254</v>
      </c>
      <c r="N76" s="302"/>
      <c r="O76" s="302"/>
      <c r="P76" s="302"/>
      <c r="Q76" s="302"/>
      <c r="R76" s="99"/>
      <c r="S76" s="319" t="s">
        <v>255</v>
      </c>
      <c r="T76" s="320"/>
      <c r="U76" s="320"/>
      <c r="V76" s="320"/>
      <c r="W76" s="320"/>
      <c r="X76" s="95"/>
      <c r="Y76" s="301" t="s">
        <v>256</v>
      </c>
      <c r="Z76" s="302"/>
      <c r="AA76" s="302"/>
      <c r="AB76" s="302"/>
      <c r="AC76" s="302"/>
      <c r="AD76" s="99"/>
      <c r="AE76" s="301" t="s">
        <v>257</v>
      </c>
      <c r="AF76" s="302"/>
      <c r="AG76" s="302"/>
      <c r="AH76" s="302"/>
      <c r="AI76" s="302"/>
      <c r="AJ76" s="99"/>
    </row>
    <row r="77" spans="1:36" s="68" customFormat="1" ht="63">
      <c r="A77" s="62" t="s">
        <v>315</v>
      </c>
      <c r="B77" s="62"/>
      <c r="C77" s="62"/>
      <c r="D77" s="62"/>
      <c r="E77" s="193" t="s">
        <v>4</v>
      </c>
      <c r="F77" s="82" t="s">
        <v>5</v>
      </c>
      <c r="G77" s="63" t="s">
        <v>259</v>
      </c>
      <c r="H77" s="64" t="s">
        <v>6</v>
      </c>
      <c r="I77" s="65" t="s">
        <v>7</v>
      </c>
      <c r="J77" s="104" t="s">
        <v>260</v>
      </c>
      <c r="K77" s="152" t="s">
        <v>10</v>
      </c>
      <c r="L77" s="82" t="s">
        <v>261</v>
      </c>
      <c r="M77" s="72" t="s">
        <v>259</v>
      </c>
      <c r="N77" s="64" t="s">
        <v>6</v>
      </c>
      <c r="O77" s="65" t="s">
        <v>7</v>
      </c>
      <c r="P77" s="104" t="s">
        <v>260</v>
      </c>
      <c r="Q77" s="152" t="s">
        <v>10</v>
      </c>
      <c r="R77" s="82" t="s">
        <v>261</v>
      </c>
      <c r="S77" s="96" t="s">
        <v>259</v>
      </c>
      <c r="T77" s="90" t="s">
        <v>6</v>
      </c>
      <c r="U77" s="100" t="s">
        <v>7</v>
      </c>
      <c r="V77" s="101" t="s">
        <v>260</v>
      </c>
      <c r="W77" s="136" t="s">
        <v>10</v>
      </c>
      <c r="X77" s="92" t="s">
        <v>261</v>
      </c>
      <c r="Y77" s="96" t="s">
        <v>259</v>
      </c>
      <c r="Z77" s="90" t="s">
        <v>6</v>
      </c>
      <c r="AA77" s="100" t="s">
        <v>7</v>
      </c>
      <c r="AB77" s="101" t="s">
        <v>260</v>
      </c>
      <c r="AC77" s="152" t="s">
        <v>10</v>
      </c>
      <c r="AD77" s="82" t="s">
        <v>261</v>
      </c>
      <c r="AE77" s="89" t="s">
        <v>259</v>
      </c>
      <c r="AF77" s="90" t="s">
        <v>6</v>
      </c>
      <c r="AG77" s="100" t="s">
        <v>7</v>
      </c>
      <c r="AH77" s="101" t="s">
        <v>260</v>
      </c>
      <c r="AI77" s="140" t="s">
        <v>10</v>
      </c>
      <c r="AJ77" s="92" t="s">
        <v>261</v>
      </c>
    </row>
    <row r="78" spans="1:36">
      <c r="A78" s="1" t="s">
        <v>12</v>
      </c>
      <c r="B78" s="1" t="s">
        <v>13</v>
      </c>
      <c r="C78" s="4" t="s">
        <v>14</v>
      </c>
      <c r="D78" s="4" t="s">
        <v>15</v>
      </c>
      <c r="E78" s="142"/>
      <c r="F78" s="145"/>
      <c r="G78" s="17"/>
      <c r="H78" s="3"/>
      <c r="I78" s="3"/>
      <c r="J78" s="13"/>
      <c r="K78" s="137"/>
      <c r="L78" s="127"/>
      <c r="M78" s="21"/>
      <c r="N78" s="3"/>
      <c r="O78" s="3"/>
      <c r="P78" s="13"/>
      <c r="Q78" s="137"/>
      <c r="R78" s="127"/>
      <c r="S78" s="21"/>
      <c r="T78" s="3"/>
      <c r="U78" s="3"/>
      <c r="V78" s="13"/>
      <c r="W78" s="137"/>
      <c r="X78" s="127"/>
      <c r="Y78" s="21"/>
      <c r="Z78" s="3"/>
      <c r="AA78" s="3"/>
      <c r="AB78" s="13"/>
      <c r="AC78" s="137"/>
      <c r="AD78" s="127"/>
      <c r="AE78" s="17"/>
      <c r="AF78" s="3"/>
      <c r="AG78" s="3"/>
      <c r="AH78" s="13"/>
      <c r="AI78" s="137"/>
      <c r="AJ78" s="127"/>
    </row>
    <row r="79" spans="1:36">
      <c r="A79" s="2" t="s">
        <v>85</v>
      </c>
      <c r="B79" s="2" t="s">
        <v>86</v>
      </c>
      <c r="C79" s="5" t="s">
        <v>87</v>
      </c>
      <c r="D79" s="5" t="s">
        <v>88</v>
      </c>
      <c r="E79" s="143">
        <f t="shared" ref="E79:E100" si="5">SUM(W79,K79,Q79,AC79,AI79)</f>
        <v>19</v>
      </c>
      <c r="F79" s="254"/>
      <c r="G79" s="17">
        <v>30</v>
      </c>
      <c r="H79" s="3">
        <v>0</v>
      </c>
      <c r="I79" s="3">
        <v>0</v>
      </c>
      <c r="J79" s="13">
        <f>I79+H79+G79</f>
        <v>30</v>
      </c>
      <c r="K79" s="137">
        <v>19</v>
      </c>
      <c r="L79" s="127">
        <v>19</v>
      </c>
      <c r="M79" s="21"/>
      <c r="N79" s="3"/>
      <c r="O79" s="3"/>
      <c r="P79" s="13"/>
      <c r="Q79" s="137"/>
      <c r="R79" s="127"/>
      <c r="S79" s="21">
        <v>30.2</v>
      </c>
      <c r="T79" s="3" t="s">
        <v>71</v>
      </c>
      <c r="U79" s="3"/>
      <c r="V79" s="13">
        <f>SUM(S79:U79)</f>
        <v>30.2</v>
      </c>
      <c r="W79" s="60" t="s">
        <v>183</v>
      </c>
      <c r="X79" s="60">
        <v>0</v>
      </c>
      <c r="Y79" s="21">
        <v>31.5</v>
      </c>
      <c r="Z79" s="48">
        <v>16</v>
      </c>
      <c r="AA79" s="3">
        <v>2.4</v>
      </c>
      <c r="AB79" s="13" t="s">
        <v>183</v>
      </c>
      <c r="AC79" s="84" t="str">
        <f>AB79</f>
        <v>NQ</v>
      </c>
      <c r="AD79" s="127">
        <v>0</v>
      </c>
      <c r="AE79" s="17"/>
      <c r="AF79" s="3"/>
      <c r="AG79" s="3"/>
      <c r="AH79" s="13"/>
      <c r="AI79" s="137"/>
      <c r="AJ79" s="127"/>
    </row>
    <row r="80" spans="1:36">
      <c r="A80" s="2" t="s">
        <v>89</v>
      </c>
      <c r="B80" s="2" t="s">
        <v>90</v>
      </c>
      <c r="C80" s="5" t="s">
        <v>91</v>
      </c>
      <c r="D80" s="5" t="s">
        <v>92</v>
      </c>
      <c r="E80" s="143">
        <f t="shared" si="5"/>
        <v>0</v>
      </c>
      <c r="F80" s="254"/>
      <c r="G80" s="17"/>
      <c r="H80" s="3"/>
      <c r="I80" s="3"/>
      <c r="J80" s="13"/>
      <c r="K80" s="137"/>
      <c r="L80" s="127"/>
      <c r="M80" s="21"/>
      <c r="N80" s="3"/>
      <c r="O80" s="3"/>
      <c r="P80" s="13"/>
      <c r="Q80" s="137"/>
      <c r="R80" s="127"/>
      <c r="S80" s="21"/>
      <c r="T80" s="3"/>
      <c r="U80" s="2"/>
      <c r="V80" s="5"/>
      <c r="W80" s="137"/>
      <c r="X80" s="127"/>
      <c r="Y80" s="21"/>
      <c r="Z80" s="3"/>
      <c r="AA80" s="2"/>
      <c r="AB80" s="5"/>
      <c r="AC80" s="137"/>
      <c r="AD80" s="127"/>
      <c r="AE80" s="17"/>
      <c r="AF80" s="3"/>
      <c r="AG80" s="2"/>
      <c r="AH80" s="5"/>
      <c r="AI80" s="137"/>
      <c r="AJ80" s="127"/>
    </row>
    <row r="81" spans="1:36">
      <c r="A81" s="2" t="s">
        <v>300</v>
      </c>
      <c r="B81" s="2" t="s">
        <v>21</v>
      </c>
      <c r="C81" s="5" t="s">
        <v>22</v>
      </c>
      <c r="D81" s="5" t="s">
        <v>301</v>
      </c>
      <c r="E81" s="143">
        <f t="shared" si="5"/>
        <v>20</v>
      </c>
      <c r="F81" s="254"/>
      <c r="G81" s="17"/>
      <c r="H81" s="3"/>
      <c r="I81" s="3"/>
      <c r="J81" s="13"/>
      <c r="K81" s="137"/>
      <c r="L81" s="127"/>
      <c r="M81" s="21"/>
      <c r="N81" s="3"/>
      <c r="O81" s="3"/>
      <c r="P81" s="13"/>
      <c r="Q81" s="137"/>
      <c r="R81" s="127"/>
      <c r="S81" s="21">
        <v>39.1</v>
      </c>
      <c r="T81" s="48">
        <v>16</v>
      </c>
      <c r="U81" s="3">
        <v>2</v>
      </c>
      <c r="V81" s="13">
        <f>SUM(S81:U81)</f>
        <v>57.1</v>
      </c>
      <c r="W81" s="60" t="s">
        <v>183</v>
      </c>
      <c r="X81" s="60">
        <v>0</v>
      </c>
      <c r="Y81" s="21">
        <v>34.200000000000003</v>
      </c>
      <c r="Z81" s="3">
        <v>4</v>
      </c>
      <c r="AA81" s="3">
        <v>0</v>
      </c>
      <c r="AB81" s="13">
        <f>SUM(Y81:AA81)</f>
        <v>38.200000000000003</v>
      </c>
      <c r="AC81" s="137">
        <v>20</v>
      </c>
      <c r="AD81" s="127">
        <v>15</v>
      </c>
      <c r="AE81" s="17"/>
      <c r="AF81" s="3"/>
      <c r="AG81" s="3"/>
      <c r="AH81" s="13"/>
      <c r="AI81" s="137"/>
      <c r="AJ81" s="127"/>
    </row>
    <row r="82" spans="1:36">
      <c r="A82" s="2" t="s">
        <v>85</v>
      </c>
      <c r="B82" s="2" t="s">
        <v>234</v>
      </c>
      <c r="C82" s="5" t="s">
        <v>18</v>
      </c>
      <c r="D82" s="5" t="s">
        <v>235</v>
      </c>
      <c r="E82" s="143">
        <f t="shared" si="5"/>
        <v>17</v>
      </c>
      <c r="F82" s="254"/>
      <c r="G82" s="17">
        <v>31.4</v>
      </c>
      <c r="H82" s="3">
        <v>0</v>
      </c>
      <c r="I82" s="3">
        <v>0</v>
      </c>
      <c r="J82" s="13">
        <f>I82+H82+G82</f>
        <v>31.4</v>
      </c>
      <c r="K82" s="137">
        <v>17</v>
      </c>
      <c r="L82" s="127">
        <v>17</v>
      </c>
      <c r="M82" s="21"/>
      <c r="N82" s="3"/>
      <c r="O82" s="3"/>
      <c r="P82" s="13"/>
      <c r="Q82" s="137"/>
      <c r="R82" s="127"/>
      <c r="S82" s="21"/>
      <c r="T82" s="3"/>
      <c r="U82" s="3"/>
      <c r="V82" s="13"/>
      <c r="W82" s="137"/>
      <c r="X82" s="127"/>
      <c r="Y82" s="21"/>
      <c r="Z82" s="3"/>
      <c r="AA82" s="3"/>
      <c r="AB82" s="13"/>
      <c r="AC82" s="137"/>
      <c r="AD82" s="127"/>
      <c r="AE82" s="17"/>
      <c r="AF82" s="3"/>
      <c r="AG82" s="3"/>
      <c r="AH82" s="13"/>
      <c r="AI82" s="137"/>
      <c r="AJ82" s="127"/>
    </row>
    <row r="83" spans="1:36">
      <c r="A83" s="2" t="s">
        <v>302</v>
      </c>
      <c r="B83" s="2" t="s">
        <v>237</v>
      </c>
      <c r="C83" s="5" t="s">
        <v>238</v>
      </c>
      <c r="D83" s="5" t="s">
        <v>316</v>
      </c>
      <c r="E83" s="143">
        <f t="shared" si="5"/>
        <v>0</v>
      </c>
      <c r="F83" s="254"/>
      <c r="G83" s="17"/>
      <c r="H83" s="3"/>
      <c r="I83" s="3"/>
      <c r="J83" s="13"/>
      <c r="K83" s="137"/>
      <c r="L83" s="127"/>
      <c r="M83" s="21"/>
      <c r="N83" s="3"/>
      <c r="O83" s="3"/>
      <c r="P83" s="13"/>
      <c r="Q83" s="137"/>
      <c r="R83" s="127"/>
      <c r="S83" s="21"/>
      <c r="T83" s="3"/>
      <c r="U83" s="3"/>
      <c r="V83" s="13"/>
      <c r="W83" s="137"/>
      <c r="X83" s="127"/>
      <c r="Y83" s="21"/>
      <c r="Z83" s="3"/>
      <c r="AA83" s="3"/>
      <c r="AB83" s="13"/>
      <c r="AC83" s="137"/>
      <c r="AD83" s="127"/>
      <c r="AE83" s="17"/>
      <c r="AF83" s="3"/>
      <c r="AG83" s="3"/>
      <c r="AH83" s="13"/>
      <c r="AI83" s="137"/>
      <c r="AJ83" s="127"/>
    </row>
    <row r="84" spans="1:36">
      <c r="A84" s="2" t="s">
        <v>236</v>
      </c>
      <c r="B84" s="2" t="s">
        <v>237</v>
      </c>
      <c r="C84" s="5" t="s">
        <v>238</v>
      </c>
      <c r="D84" s="5" t="s">
        <v>239</v>
      </c>
      <c r="E84" s="143">
        <f t="shared" si="5"/>
        <v>42</v>
      </c>
      <c r="F84" s="254">
        <v>37</v>
      </c>
      <c r="G84" s="17"/>
      <c r="H84" s="3"/>
      <c r="I84" s="3"/>
      <c r="J84" s="13"/>
      <c r="K84" s="137"/>
      <c r="L84" s="127"/>
      <c r="M84" s="21"/>
      <c r="N84" s="3"/>
      <c r="O84" s="3"/>
      <c r="P84" s="13"/>
      <c r="Q84" s="137"/>
      <c r="R84" s="127"/>
      <c r="S84" s="21">
        <v>38.9</v>
      </c>
      <c r="T84" s="3">
        <v>0</v>
      </c>
      <c r="U84" s="3">
        <v>0</v>
      </c>
      <c r="V84" s="13">
        <f>SUM(S84:U84)</f>
        <v>38.9</v>
      </c>
      <c r="W84" s="137">
        <v>20</v>
      </c>
      <c r="X84" s="127">
        <v>15</v>
      </c>
      <c r="Y84" s="21">
        <v>33.200000000000003</v>
      </c>
      <c r="Z84" s="3">
        <v>4</v>
      </c>
      <c r="AA84" s="3">
        <v>0</v>
      </c>
      <c r="AB84" s="13">
        <f>SUM(Y84:AA84)</f>
        <v>37.200000000000003</v>
      </c>
      <c r="AC84" s="137">
        <v>22</v>
      </c>
      <c r="AD84" s="127">
        <v>17</v>
      </c>
      <c r="AE84" s="17"/>
      <c r="AF84" s="3"/>
      <c r="AG84" s="3"/>
      <c r="AH84" s="13"/>
      <c r="AI84" s="137"/>
      <c r="AJ84" s="127"/>
    </row>
    <row r="85" spans="1:36">
      <c r="A85" s="2" t="s">
        <v>194</v>
      </c>
      <c r="B85" s="2" t="s">
        <v>195</v>
      </c>
      <c r="C85" s="5" t="s">
        <v>87</v>
      </c>
      <c r="D85" s="5" t="s">
        <v>196</v>
      </c>
      <c r="E85" s="143">
        <f t="shared" si="5"/>
        <v>43</v>
      </c>
      <c r="F85" s="254">
        <v>38</v>
      </c>
      <c r="G85" s="17">
        <v>27</v>
      </c>
      <c r="H85" s="3">
        <v>4</v>
      </c>
      <c r="I85" s="3">
        <v>0</v>
      </c>
      <c r="J85" s="13">
        <f>I85+H85+G85</f>
        <v>31</v>
      </c>
      <c r="K85" s="137">
        <v>18</v>
      </c>
      <c r="L85" s="127">
        <v>18</v>
      </c>
      <c r="M85" s="21"/>
      <c r="N85" s="3"/>
      <c r="O85" s="3"/>
      <c r="P85" s="13"/>
      <c r="Q85" s="137"/>
      <c r="R85" s="127"/>
      <c r="S85" s="21">
        <v>27.3</v>
      </c>
      <c r="T85" s="3">
        <v>0</v>
      </c>
      <c r="U85" s="3">
        <v>0</v>
      </c>
      <c r="V85" s="13">
        <f>SUM(S85:U85)</f>
        <v>27.3</v>
      </c>
      <c r="W85" s="137">
        <v>25</v>
      </c>
      <c r="X85" s="127">
        <v>20</v>
      </c>
      <c r="Y85" s="21"/>
      <c r="Z85" s="3"/>
      <c r="AA85" s="3"/>
      <c r="AB85" s="13"/>
      <c r="AC85" s="137"/>
      <c r="AD85" s="127"/>
      <c r="AE85" s="17"/>
      <c r="AF85" s="3"/>
      <c r="AG85" s="3"/>
      <c r="AH85" s="13"/>
      <c r="AI85" s="137"/>
      <c r="AJ85" s="127"/>
    </row>
    <row r="86" spans="1:36">
      <c r="A86" s="2" t="s">
        <v>194</v>
      </c>
      <c r="B86" s="2" t="s">
        <v>195</v>
      </c>
      <c r="C86" s="5" t="s">
        <v>98</v>
      </c>
      <c r="D86" s="5" t="s">
        <v>198</v>
      </c>
      <c r="E86" s="143">
        <f t="shared" si="5"/>
        <v>69</v>
      </c>
      <c r="F86" s="254">
        <v>40</v>
      </c>
      <c r="G86" s="17">
        <v>27.1</v>
      </c>
      <c r="H86" s="3">
        <v>0</v>
      </c>
      <c r="I86" s="3">
        <v>0</v>
      </c>
      <c r="J86" s="13">
        <f>I86+H86+G86</f>
        <v>27.1</v>
      </c>
      <c r="K86" s="137">
        <v>20</v>
      </c>
      <c r="L86" s="127">
        <v>20</v>
      </c>
      <c r="M86" s="21"/>
      <c r="N86" s="3"/>
      <c r="O86" s="3"/>
      <c r="P86" s="13"/>
      <c r="Q86" s="137"/>
      <c r="R86" s="127"/>
      <c r="S86" s="21">
        <v>30.9</v>
      </c>
      <c r="T86" s="3">
        <v>0</v>
      </c>
      <c r="U86" s="3">
        <v>0</v>
      </c>
      <c r="V86" s="13">
        <f>SUM(S86:U86)</f>
        <v>30.9</v>
      </c>
      <c r="W86" s="137">
        <v>24</v>
      </c>
      <c r="X86" s="127">
        <v>19</v>
      </c>
      <c r="Y86" s="21">
        <v>29.7</v>
      </c>
      <c r="Z86" s="3">
        <v>0</v>
      </c>
      <c r="AA86" s="3">
        <v>0</v>
      </c>
      <c r="AB86" s="13">
        <f>SUM(Y86:AA86)</f>
        <v>29.7</v>
      </c>
      <c r="AC86" s="137">
        <v>25</v>
      </c>
      <c r="AD86" s="127">
        <v>20</v>
      </c>
      <c r="AE86" s="17"/>
      <c r="AF86" s="3"/>
      <c r="AG86" s="3"/>
      <c r="AH86" s="13"/>
      <c r="AI86" s="137"/>
      <c r="AJ86" s="127"/>
    </row>
    <row r="87" spans="1:36">
      <c r="A87" s="2" t="s">
        <v>72</v>
      </c>
      <c r="B87" s="2" t="s">
        <v>73</v>
      </c>
      <c r="C87" s="5" t="s">
        <v>188</v>
      </c>
      <c r="D87" s="5" t="s">
        <v>189</v>
      </c>
      <c r="E87" s="143">
        <f t="shared" si="5"/>
        <v>61</v>
      </c>
      <c r="F87" s="254">
        <v>39</v>
      </c>
      <c r="G87" s="17">
        <v>38</v>
      </c>
      <c r="H87" s="3">
        <v>0</v>
      </c>
      <c r="I87" s="3">
        <v>0</v>
      </c>
      <c r="J87" s="13">
        <f>I87+H87+G87</f>
        <v>38</v>
      </c>
      <c r="K87" s="137">
        <v>15</v>
      </c>
      <c r="L87" s="127">
        <v>15</v>
      </c>
      <c r="M87" s="21"/>
      <c r="N87" s="3"/>
      <c r="O87" s="3"/>
      <c r="P87" s="13"/>
      <c r="Q87" s="137"/>
      <c r="R87" s="127"/>
      <c r="S87" s="21">
        <v>36.4</v>
      </c>
      <c r="T87" s="3">
        <v>0</v>
      </c>
      <c r="U87" s="3">
        <v>0</v>
      </c>
      <c r="V87" s="13">
        <f>SUM(S87:U87)</f>
        <v>36.4</v>
      </c>
      <c r="W87" s="137">
        <v>22</v>
      </c>
      <c r="X87" s="127">
        <v>17</v>
      </c>
      <c r="Y87" s="21">
        <v>34.799999999999997</v>
      </c>
      <c r="Z87" s="3">
        <v>0</v>
      </c>
      <c r="AA87" s="3">
        <v>0</v>
      </c>
      <c r="AB87" s="13">
        <f>SUM(Y87:AA87)</f>
        <v>34.799999999999997</v>
      </c>
      <c r="AC87" s="137">
        <v>24</v>
      </c>
      <c r="AD87" s="127">
        <v>19</v>
      </c>
      <c r="AE87" s="17"/>
      <c r="AF87" s="3"/>
      <c r="AG87" s="3"/>
      <c r="AH87" s="13"/>
      <c r="AI87" s="137"/>
      <c r="AJ87" s="127"/>
    </row>
    <row r="88" spans="1:36">
      <c r="A88" s="2" t="s">
        <v>93</v>
      </c>
      <c r="B88" s="2" t="s">
        <v>94</v>
      </c>
      <c r="C88" s="5" t="s">
        <v>95</v>
      </c>
      <c r="D88" s="5" t="s">
        <v>100</v>
      </c>
      <c r="E88" s="143">
        <f t="shared" si="5"/>
        <v>20</v>
      </c>
      <c r="F88" s="254"/>
      <c r="G88" s="17">
        <v>27.1</v>
      </c>
      <c r="H88" s="3">
        <v>0</v>
      </c>
      <c r="I88" s="3">
        <v>0</v>
      </c>
      <c r="J88" s="13">
        <f>I88+H88+G88</f>
        <v>27.1</v>
      </c>
      <c r="K88" s="137">
        <v>20</v>
      </c>
      <c r="L88" s="127">
        <v>20</v>
      </c>
      <c r="M88" s="21"/>
      <c r="N88" s="3"/>
      <c r="O88" s="3"/>
      <c r="P88" s="13"/>
      <c r="Q88" s="137"/>
      <c r="R88" s="134"/>
      <c r="S88" s="38"/>
      <c r="T88" s="16"/>
      <c r="U88" s="16"/>
      <c r="V88" s="44"/>
      <c r="W88" s="137"/>
      <c r="X88" s="134"/>
      <c r="Y88" s="38"/>
      <c r="Z88" s="16"/>
      <c r="AA88" s="16"/>
      <c r="AB88" s="13"/>
      <c r="AC88" s="138"/>
      <c r="AD88" s="127"/>
      <c r="AE88" s="17"/>
      <c r="AF88" s="3"/>
      <c r="AG88" s="3"/>
      <c r="AH88" s="13"/>
      <c r="AI88" s="137"/>
      <c r="AJ88" s="127"/>
    </row>
    <row r="89" spans="1:36">
      <c r="A89" s="2" t="s">
        <v>103</v>
      </c>
      <c r="B89" s="2" t="s">
        <v>104</v>
      </c>
      <c r="C89" s="5" t="s">
        <v>22</v>
      </c>
      <c r="D89" s="5" t="s">
        <v>105</v>
      </c>
      <c r="E89" s="143">
        <f t="shared" si="5"/>
        <v>0</v>
      </c>
      <c r="F89" s="254"/>
      <c r="G89" s="17"/>
      <c r="H89" s="3"/>
      <c r="I89" s="3"/>
      <c r="J89" s="13"/>
      <c r="K89" s="137"/>
      <c r="L89" s="127"/>
      <c r="M89" s="21"/>
      <c r="N89" s="3"/>
      <c r="O89" s="3"/>
      <c r="P89" s="13"/>
      <c r="Q89" s="137"/>
      <c r="R89" s="127"/>
      <c r="S89" s="21"/>
      <c r="T89" s="3"/>
      <c r="U89" s="3"/>
      <c r="V89" s="13"/>
      <c r="W89" s="137"/>
      <c r="X89" s="127"/>
      <c r="Y89" s="21"/>
      <c r="Z89" s="3"/>
      <c r="AA89" s="3"/>
      <c r="AB89" s="13"/>
      <c r="AC89" s="137"/>
      <c r="AD89" s="127"/>
      <c r="AE89" s="17"/>
      <c r="AF89" s="3"/>
      <c r="AG89" s="3"/>
      <c r="AH89" s="13"/>
      <c r="AI89" s="137"/>
      <c r="AJ89" s="127"/>
    </row>
    <row r="90" spans="1:36">
      <c r="A90" s="2" t="s">
        <v>106</v>
      </c>
      <c r="B90" s="2" t="s">
        <v>107</v>
      </c>
      <c r="C90" s="5" t="s">
        <v>108</v>
      </c>
      <c r="D90" s="5" t="s">
        <v>109</v>
      </c>
      <c r="E90" s="143">
        <f t="shared" si="5"/>
        <v>0</v>
      </c>
      <c r="F90" s="254"/>
      <c r="G90" s="17"/>
      <c r="H90" s="3"/>
      <c r="I90" s="3"/>
      <c r="J90" s="13"/>
      <c r="K90" s="137"/>
      <c r="L90" s="127"/>
      <c r="M90" s="21"/>
      <c r="N90" s="3"/>
      <c r="O90" s="3"/>
      <c r="P90" s="13"/>
      <c r="Q90" s="137"/>
      <c r="R90" s="127"/>
      <c r="S90" s="21"/>
      <c r="T90" s="3"/>
      <c r="U90" s="3"/>
      <c r="V90" s="13"/>
      <c r="W90" s="137"/>
      <c r="X90" s="127"/>
      <c r="Y90" s="21"/>
      <c r="Z90" s="3"/>
      <c r="AA90" s="3"/>
      <c r="AB90" s="13"/>
      <c r="AC90" s="137"/>
      <c r="AD90" s="127"/>
      <c r="AE90" s="17"/>
      <c r="AF90" s="3"/>
      <c r="AG90" s="3"/>
      <c r="AH90" s="13"/>
      <c r="AI90" s="137"/>
      <c r="AJ90" s="127"/>
    </row>
    <row r="91" spans="1:36">
      <c r="A91" s="2" t="s">
        <v>110</v>
      </c>
      <c r="B91" s="2" t="s">
        <v>111</v>
      </c>
      <c r="C91" s="5" t="s">
        <v>112</v>
      </c>
      <c r="D91" s="5" t="s">
        <v>305</v>
      </c>
      <c r="E91" s="143">
        <f t="shared" si="5"/>
        <v>0</v>
      </c>
      <c r="F91" s="254"/>
      <c r="G91" s="17"/>
      <c r="H91" s="3"/>
      <c r="I91" s="3"/>
      <c r="J91" s="13"/>
      <c r="K91" s="137"/>
      <c r="L91" s="127"/>
      <c r="M91" s="21"/>
      <c r="N91" s="3"/>
      <c r="O91" s="3"/>
      <c r="P91" s="13"/>
      <c r="Q91" s="137"/>
      <c r="R91" s="127"/>
      <c r="S91" s="21"/>
      <c r="T91" s="3"/>
      <c r="U91" s="3"/>
      <c r="V91" s="13"/>
      <c r="W91" s="137"/>
      <c r="X91" s="127"/>
      <c r="Y91" s="21"/>
      <c r="Z91" s="3"/>
      <c r="AA91" s="3"/>
      <c r="AB91" s="13"/>
      <c r="AC91" s="137"/>
      <c r="AD91" s="127"/>
      <c r="AE91" s="251"/>
      <c r="AF91" s="235"/>
      <c r="AG91" s="235"/>
      <c r="AH91" s="236"/>
      <c r="AI91" s="227"/>
      <c r="AJ91" s="226"/>
    </row>
    <row r="92" spans="1:36">
      <c r="A92" s="2" t="s">
        <v>306</v>
      </c>
      <c r="B92" s="2" t="s">
        <v>111</v>
      </c>
      <c r="C92" s="5" t="s">
        <v>307</v>
      </c>
      <c r="D92" s="5" t="s">
        <v>308</v>
      </c>
      <c r="E92" s="143">
        <f t="shared" si="5"/>
        <v>0</v>
      </c>
      <c r="F92" s="254"/>
      <c r="G92" s="17"/>
      <c r="H92" s="3"/>
      <c r="I92" s="3"/>
      <c r="J92" s="13"/>
      <c r="K92" s="137"/>
      <c r="L92" s="127"/>
      <c r="M92" s="21"/>
      <c r="N92" s="3"/>
      <c r="O92" s="3"/>
      <c r="P92" s="13"/>
      <c r="Q92" s="137"/>
      <c r="R92" s="127"/>
      <c r="S92" s="21"/>
      <c r="T92" s="3"/>
      <c r="U92" s="3"/>
      <c r="V92" s="13"/>
      <c r="W92" s="137"/>
      <c r="X92" s="127"/>
      <c r="Y92" s="21"/>
      <c r="Z92" s="3"/>
      <c r="AA92" s="3"/>
      <c r="AB92" s="13"/>
      <c r="AC92" s="137"/>
      <c r="AD92" s="127"/>
      <c r="AE92" s="37"/>
      <c r="AF92" s="249"/>
      <c r="AG92" s="249"/>
      <c r="AH92" s="36"/>
      <c r="AI92" s="167"/>
      <c r="AJ92" s="250"/>
    </row>
    <row r="93" spans="1:36">
      <c r="A93" s="2" t="s">
        <v>114</v>
      </c>
      <c r="B93" s="2" t="s">
        <v>115</v>
      </c>
      <c r="C93" s="5" t="s">
        <v>116</v>
      </c>
      <c r="D93" s="5" t="s">
        <v>117</v>
      </c>
      <c r="E93" s="143">
        <f t="shared" si="5"/>
        <v>0</v>
      </c>
      <c r="F93" s="254"/>
      <c r="G93" s="17"/>
      <c r="H93" s="3"/>
      <c r="I93" s="3"/>
      <c r="J93" s="13"/>
      <c r="K93" s="137"/>
      <c r="L93" s="127"/>
      <c r="M93" s="21"/>
      <c r="N93" s="3"/>
      <c r="O93" s="3"/>
      <c r="P93" s="13"/>
      <c r="Q93" s="137"/>
      <c r="R93" s="127"/>
      <c r="S93" s="21"/>
      <c r="T93" s="3"/>
      <c r="U93" s="3"/>
      <c r="V93" s="13"/>
      <c r="W93" s="137"/>
      <c r="X93" s="127"/>
      <c r="Y93" s="21"/>
      <c r="Z93" s="3"/>
      <c r="AA93" s="3"/>
      <c r="AB93" s="13"/>
      <c r="AC93" s="137"/>
      <c r="AD93" s="127"/>
      <c r="AE93" s="17"/>
      <c r="AF93" s="3"/>
      <c r="AG93" s="3"/>
      <c r="AH93" s="13"/>
      <c r="AI93" s="137"/>
      <c r="AJ93" s="127"/>
    </row>
    <row r="94" spans="1:36">
      <c r="A94" s="2" t="s">
        <v>240</v>
      </c>
      <c r="B94" s="2" t="s">
        <v>123</v>
      </c>
      <c r="C94" s="5" t="s">
        <v>34</v>
      </c>
      <c r="D94" s="5" t="s">
        <v>242</v>
      </c>
      <c r="E94" s="143">
        <f t="shared" si="5"/>
        <v>21</v>
      </c>
      <c r="F94" s="254"/>
      <c r="G94" s="17"/>
      <c r="H94" s="3"/>
      <c r="I94" s="3"/>
      <c r="J94" s="13"/>
      <c r="K94" s="137"/>
      <c r="L94" s="127"/>
      <c r="M94" s="21"/>
      <c r="N94" s="3"/>
      <c r="O94" s="3"/>
      <c r="P94" s="13"/>
      <c r="Q94" s="137"/>
      <c r="R94" s="127"/>
      <c r="S94" s="107">
        <v>42.5</v>
      </c>
      <c r="T94" s="3">
        <v>0</v>
      </c>
      <c r="U94" s="3">
        <v>0</v>
      </c>
      <c r="V94" s="13">
        <f>SUM(S94:U94)</f>
        <v>42.5</v>
      </c>
      <c r="W94" s="60" t="s">
        <v>183</v>
      </c>
      <c r="X94" s="60">
        <v>0</v>
      </c>
      <c r="Y94" s="21">
        <v>37.4</v>
      </c>
      <c r="Z94" s="3">
        <v>0</v>
      </c>
      <c r="AA94" s="3">
        <v>0</v>
      </c>
      <c r="AB94" s="13">
        <f>SUM(Y94:AA94)</f>
        <v>37.4</v>
      </c>
      <c r="AC94" s="137">
        <v>21</v>
      </c>
      <c r="AD94" s="127">
        <v>16</v>
      </c>
      <c r="AE94" s="17"/>
      <c r="AF94" s="3"/>
      <c r="AG94" s="3"/>
      <c r="AH94" s="13"/>
      <c r="AI94" s="137"/>
      <c r="AJ94" s="127"/>
    </row>
    <row r="95" spans="1:36">
      <c r="A95" s="2" t="s">
        <v>62</v>
      </c>
      <c r="B95" s="2" t="s">
        <v>46</v>
      </c>
      <c r="C95" s="5" t="s">
        <v>22</v>
      </c>
      <c r="D95" s="5" t="s">
        <v>63</v>
      </c>
      <c r="E95" s="143">
        <f t="shared" si="5"/>
        <v>33</v>
      </c>
      <c r="F95" s="254">
        <v>28</v>
      </c>
      <c r="G95" s="17">
        <v>40</v>
      </c>
      <c r="H95" s="3">
        <v>4</v>
      </c>
      <c r="I95" s="3">
        <v>0</v>
      </c>
      <c r="J95" s="13">
        <f>I95+H95+G95</f>
        <v>44</v>
      </c>
      <c r="K95" s="137">
        <v>14</v>
      </c>
      <c r="L95" s="127">
        <v>14</v>
      </c>
      <c r="M95" s="21"/>
      <c r="N95" s="3"/>
      <c r="O95" s="3"/>
      <c r="P95" s="13"/>
      <c r="Q95" s="137"/>
      <c r="R95" s="127"/>
      <c r="S95" s="107">
        <v>40.200000000000003</v>
      </c>
      <c r="T95" s="3">
        <v>0</v>
      </c>
      <c r="U95" s="3">
        <v>0</v>
      </c>
      <c r="V95" s="13">
        <f>SUM(S95:U95)</f>
        <v>40.200000000000003</v>
      </c>
      <c r="W95" s="60" t="s">
        <v>183</v>
      </c>
      <c r="X95" s="60">
        <v>0</v>
      </c>
      <c r="Y95" s="21">
        <v>39</v>
      </c>
      <c r="Z95" s="3">
        <v>0</v>
      </c>
      <c r="AA95" s="3">
        <v>0</v>
      </c>
      <c r="AB95" s="13">
        <f>SUM(Y95:AA95)</f>
        <v>39</v>
      </c>
      <c r="AC95" s="137">
        <v>19</v>
      </c>
      <c r="AD95" s="127">
        <v>14</v>
      </c>
      <c r="AE95" s="17"/>
      <c r="AF95" s="3"/>
      <c r="AG95" s="3"/>
      <c r="AH95" s="13"/>
      <c r="AI95" s="137"/>
      <c r="AJ95" s="127"/>
    </row>
    <row r="96" spans="1:36">
      <c r="A96" s="2" t="s">
        <v>118</v>
      </c>
      <c r="B96" s="2" t="s">
        <v>119</v>
      </c>
      <c r="C96" s="5" t="s">
        <v>120</v>
      </c>
      <c r="D96" s="5" t="s">
        <v>121</v>
      </c>
      <c r="E96" s="143">
        <f t="shared" si="5"/>
        <v>0</v>
      </c>
      <c r="F96" s="254"/>
      <c r="G96" s="17"/>
      <c r="H96" s="3"/>
      <c r="I96" s="3"/>
      <c r="J96" s="13"/>
      <c r="K96" s="137"/>
      <c r="L96" s="127"/>
      <c r="M96" s="21"/>
      <c r="N96" s="3"/>
      <c r="O96" s="3"/>
      <c r="P96" s="13"/>
      <c r="Q96" s="137"/>
      <c r="R96" s="127"/>
      <c r="S96" s="21"/>
      <c r="T96" s="3"/>
      <c r="U96" s="3"/>
      <c r="V96" s="13"/>
      <c r="W96" s="137"/>
      <c r="X96" s="127"/>
      <c r="Y96" s="21"/>
      <c r="Z96" s="3"/>
      <c r="AA96" s="3"/>
      <c r="AB96" s="13"/>
      <c r="AC96" s="137"/>
      <c r="AD96" s="127"/>
      <c r="AE96" s="17"/>
      <c r="AF96" s="3"/>
      <c r="AG96" s="3"/>
      <c r="AH96" s="13"/>
      <c r="AI96" s="137"/>
      <c r="AJ96" s="127"/>
    </row>
    <row r="97" spans="1:36">
      <c r="A97" s="2" t="s">
        <v>240</v>
      </c>
      <c r="B97" s="2" t="s">
        <v>123</v>
      </c>
      <c r="C97" s="2" t="s">
        <v>34</v>
      </c>
      <c r="D97" s="5" t="s">
        <v>310</v>
      </c>
      <c r="E97" s="143">
        <f t="shared" si="5"/>
        <v>46</v>
      </c>
      <c r="F97" s="254"/>
      <c r="G97" s="17"/>
      <c r="H97" s="3"/>
      <c r="I97" s="3"/>
      <c r="J97" s="13"/>
      <c r="K97" s="137"/>
      <c r="L97" s="127"/>
      <c r="M97" s="21"/>
      <c r="N97" s="3"/>
      <c r="O97" s="3"/>
      <c r="P97" s="13"/>
      <c r="Q97" s="137"/>
      <c r="R97" s="127"/>
      <c r="S97" s="21">
        <v>33.6</v>
      </c>
      <c r="T97" s="3">
        <v>0</v>
      </c>
      <c r="U97" s="3">
        <v>0</v>
      </c>
      <c r="V97" s="13">
        <f>SUM(S97:U97)</f>
        <v>33.6</v>
      </c>
      <c r="W97" s="137">
        <v>23</v>
      </c>
      <c r="X97" s="127">
        <v>18</v>
      </c>
      <c r="Y97" s="21">
        <v>36.1</v>
      </c>
      <c r="Z97" s="3">
        <v>0</v>
      </c>
      <c r="AA97" s="3">
        <v>0</v>
      </c>
      <c r="AB97" s="13">
        <f>SUM(Y97:AA97)</f>
        <v>36.1</v>
      </c>
      <c r="AC97" s="137">
        <v>23</v>
      </c>
      <c r="AD97" s="127">
        <v>18</v>
      </c>
      <c r="AE97" s="17"/>
      <c r="AF97" s="3"/>
      <c r="AG97" s="3"/>
      <c r="AH97" s="13"/>
      <c r="AI97" s="137"/>
      <c r="AJ97" s="127"/>
    </row>
    <row r="98" spans="1:36">
      <c r="A98" s="2" t="s">
        <v>243</v>
      </c>
      <c r="B98" s="2" t="s">
        <v>94</v>
      </c>
      <c r="C98" s="2" t="s">
        <v>98</v>
      </c>
      <c r="D98" s="5" t="s">
        <v>244</v>
      </c>
      <c r="E98" s="143">
        <f t="shared" si="5"/>
        <v>18</v>
      </c>
      <c r="F98" s="254"/>
      <c r="G98" s="17"/>
      <c r="H98" s="3"/>
      <c r="I98" s="3"/>
      <c r="J98" s="13"/>
      <c r="K98" s="137"/>
      <c r="L98" s="127"/>
      <c r="M98" s="21"/>
      <c r="N98" s="3"/>
      <c r="O98" s="3"/>
      <c r="P98" s="13"/>
      <c r="Q98" s="137"/>
      <c r="R98" s="127"/>
      <c r="S98" s="107">
        <v>40.200000000000003</v>
      </c>
      <c r="T98" s="3">
        <v>4</v>
      </c>
      <c r="U98" s="3">
        <v>2.4</v>
      </c>
      <c r="V98" s="13">
        <f>SUM(S98:U98)</f>
        <v>46.6</v>
      </c>
      <c r="W98" s="60" t="s">
        <v>183</v>
      </c>
      <c r="X98" s="60">
        <v>0</v>
      </c>
      <c r="Y98" s="21">
        <v>36.4</v>
      </c>
      <c r="Z98" s="3">
        <v>4</v>
      </c>
      <c r="AA98" s="3">
        <v>0</v>
      </c>
      <c r="AB98" s="13">
        <f>SUM(Y98:AA98)</f>
        <v>40.4</v>
      </c>
      <c r="AC98" s="137">
        <v>18</v>
      </c>
      <c r="AD98" s="127">
        <v>13</v>
      </c>
      <c r="AE98" s="251"/>
      <c r="AF98" s="235"/>
      <c r="AG98" s="235"/>
      <c r="AH98" s="236"/>
      <c r="AI98" s="227"/>
      <c r="AJ98" s="226"/>
    </row>
    <row r="99" spans="1:36">
      <c r="A99" s="2" t="s">
        <v>76</v>
      </c>
      <c r="B99" s="2" t="s">
        <v>77</v>
      </c>
      <c r="C99" s="2" t="s">
        <v>178</v>
      </c>
      <c r="D99" s="5" t="s">
        <v>317</v>
      </c>
      <c r="E99" s="143">
        <f t="shared" si="5"/>
        <v>38</v>
      </c>
      <c r="F99" s="254"/>
      <c r="G99" s="17"/>
      <c r="H99" s="3"/>
      <c r="I99" s="3"/>
      <c r="J99" s="13"/>
      <c r="K99" s="137"/>
      <c r="L99" s="127"/>
      <c r="M99" s="21"/>
      <c r="N99" s="3"/>
      <c r="O99" s="3"/>
      <c r="P99" s="13"/>
      <c r="Q99" s="137"/>
      <c r="R99" s="127"/>
      <c r="S99" s="21">
        <v>37.700000000000003</v>
      </c>
      <c r="T99" s="3">
        <v>0</v>
      </c>
      <c r="U99" s="3">
        <v>0</v>
      </c>
      <c r="V99" s="13">
        <f>SUM(S99:U99)</f>
        <v>37.700000000000003</v>
      </c>
      <c r="W99" s="137">
        <v>21</v>
      </c>
      <c r="X99" s="127">
        <v>16</v>
      </c>
      <c r="Y99" s="21">
        <v>39.1</v>
      </c>
      <c r="Z99" s="3">
        <v>4</v>
      </c>
      <c r="AA99" s="3">
        <v>0</v>
      </c>
      <c r="AB99" s="13">
        <f>SUM(Y99:AA99)</f>
        <v>43.1</v>
      </c>
      <c r="AC99" s="138">
        <v>17</v>
      </c>
      <c r="AD99" s="134">
        <v>12</v>
      </c>
      <c r="AE99" s="37"/>
      <c r="AF99" s="249"/>
      <c r="AG99" s="249"/>
      <c r="AH99" s="36"/>
      <c r="AI99" s="167"/>
      <c r="AJ99" s="250"/>
    </row>
    <row r="100" spans="1:36" ht="16.5" thickBot="1">
      <c r="A100" s="2" t="s">
        <v>318</v>
      </c>
      <c r="B100" s="2" t="s">
        <v>94</v>
      </c>
      <c r="C100" s="3"/>
      <c r="D100" s="5" t="s">
        <v>319</v>
      </c>
      <c r="E100" s="207">
        <f t="shared" si="5"/>
        <v>16</v>
      </c>
      <c r="F100" s="254"/>
      <c r="G100" s="23">
        <v>33.4</v>
      </c>
      <c r="H100" s="19">
        <v>0</v>
      </c>
      <c r="I100" s="19">
        <v>0</v>
      </c>
      <c r="J100" s="30">
        <f>I100+H100+G100</f>
        <v>33.4</v>
      </c>
      <c r="K100" s="139">
        <v>16</v>
      </c>
      <c r="L100" s="135">
        <v>16</v>
      </c>
      <c r="M100" s="21"/>
      <c r="N100" s="3"/>
      <c r="O100" s="3"/>
      <c r="P100" s="13"/>
      <c r="Q100" s="139"/>
      <c r="R100" s="135"/>
      <c r="S100" s="21"/>
      <c r="T100" s="3"/>
      <c r="U100" s="3"/>
      <c r="V100" s="13"/>
      <c r="W100" s="139"/>
      <c r="X100" s="135"/>
      <c r="Y100" s="21"/>
      <c r="Z100" s="3"/>
      <c r="AA100" s="3"/>
      <c r="AB100" s="13"/>
      <c r="AC100" s="139"/>
      <c r="AD100" s="135"/>
      <c r="AE100" s="244"/>
      <c r="AF100" s="245"/>
      <c r="AG100" s="245"/>
      <c r="AH100" s="246"/>
      <c r="AI100" s="247"/>
      <c r="AJ100" s="248"/>
    </row>
    <row r="101" spans="1:36" ht="16.5" thickBot="1">
      <c r="A101" s="7"/>
      <c r="B101" s="7"/>
      <c r="D101" s="7"/>
      <c r="E101" s="7"/>
      <c r="F101" s="7"/>
      <c r="W101" s="81"/>
    </row>
    <row r="102" spans="1:36">
      <c r="G102" s="319" t="s">
        <v>253</v>
      </c>
      <c r="H102" s="320"/>
      <c r="I102" s="320"/>
      <c r="J102" s="320"/>
      <c r="K102" s="320"/>
      <c r="L102" s="95"/>
      <c r="M102" s="302" t="s">
        <v>254</v>
      </c>
      <c r="N102" s="302"/>
      <c r="O102" s="302"/>
      <c r="P102" s="302"/>
      <c r="Q102" s="302"/>
      <c r="R102" s="99"/>
      <c r="S102" s="319" t="s">
        <v>255</v>
      </c>
      <c r="T102" s="320"/>
      <c r="U102" s="320"/>
      <c r="V102" s="320"/>
      <c r="W102" s="320"/>
      <c r="X102" s="95"/>
      <c r="Y102" s="301" t="s">
        <v>256</v>
      </c>
      <c r="Z102" s="302"/>
      <c r="AA102" s="302"/>
      <c r="AB102" s="302"/>
      <c r="AC102" s="302"/>
      <c r="AD102" s="99"/>
      <c r="AE102" s="301" t="s">
        <v>257</v>
      </c>
      <c r="AF102" s="302"/>
      <c r="AG102" s="302"/>
      <c r="AH102" s="302"/>
      <c r="AI102" s="302"/>
      <c r="AJ102" s="99"/>
    </row>
    <row r="103" spans="1:36" s="68" customFormat="1" ht="63">
      <c r="A103" s="62" t="s">
        <v>320</v>
      </c>
      <c r="B103" s="62"/>
      <c r="C103" s="62"/>
      <c r="D103" s="62"/>
      <c r="E103" s="193" t="s">
        <v>4</v>
      </c>
      <c r="F103" s="82" t="s">
        <v>5</v>
      </c>
      <c r="G103" s="72" t="s">
        <v>259</v>
      </c>
      <c r="H103" s="64" t="s">
        <v>6</v>
      </c>
      <c r="I103" s="65" t="s">
        <v>7</v>
      </c>
      <c r="J103" s="104" t="s">
        <v>260</v>
      </c>
      <c r="K103" s="152" t="s">
        <v>10</v>
      </c>
      <c r="L103" s="105" t="s">
        <v>261</v>
      </c>
      <c r="M103" s="63" t="s">
        <v>259</v>
      </c>
      <c r="N103" s="64" t="s">
        <v>6</v>
      </c>
      <c r="O103" s="65" t="s">
        <v>7</v>
      </c>
      <c r="P103" s="104" t="s">
        <v>260</v>
      </c>
      <c r="Q103" s="152" t="s">
        <v>10</v>
      </c>
      <c r="R103" s="82" t="s">
        <v>261</v>
      </c>
      <c r="S103" s="89" t="s">
        <v>259</v>
      </c>
      <c r="T103" s="90" t="s">
        <v>6</v>
      </c>
      <c r="U103" s="100" t="s">
        <v>7</v>
      </c>
      <c r="V103" s="101" t="s">
        <v>260</v>
      </c>
      <c r="W103" s="136" t="s">
        <v>10</v>
      </c>
      <c r="X103" s="92" t="s">
        <v>261</v>
      </c>
      <c r="Y103" s="89" t="s">
        <v>259</v>
      </c>
      <c r="Z103" s="90" t="s">
        <v>6</v>
      </c>
      <c r="AA103" s="100" t="s">
        <v>7</v>
      </c>
      <c r="AB103" s="100" t="s">
        <v>260</v>
      </c>
      <c r="AC103" s="136" t="s">
        <v>10</v>
      </c>
      <c r="AD103" s="92" t="s">
        <v>261</v>
      </c>
      <c r="AE103" s="89" t="s">
        <v>259</v>
      </c>
      <c r="AF103" s="90" t="s">
        <v>6</v>
      </c>
      <c r="AG103" s="100" t="s">
        <v>7</v>
      </c>
      <c r="AH103" s="101" t="s">
        <v>260</v>
      </c>
      <c r="AI103" s="140" t="s">
        <v>10</v>
      </c>
      <c r="AJ103" s="92" t="s">
        <v>261</v>
      </c>
    </row>
    <row r="104" spans="1:36">
      <c r="A104" s="1" t="s">
        <v>12</v>
      </c>
      <c r="B104" s="1" t="s">
        <v>13</v>
      </c>
      <c r="C104" s="4" t="s">
        <v>14</v>
      </c>
      <c r="D104" s="4" t="s">
        <v>15</v>
      </c>
      <c r="E104" s="142"/>
      <c r="F104" s="145"/>
      <c r="G104" s="21"/>
      <c r="H104" s="3"/>
      <c r="I104" s="3"/>
      <c r="J104" s="13"/>
      <c r="K104" s="137"/>
      <c r="L104" s="154"/>
      <c r="M104" s="17"/>
      <c r="N104" s="3"/>
      <c r="O104" s="3"/>
      <c r="P104" s="13"/>
      <c r="Q104" s="137"/>
      <c r="R104" s="29"/>
      <c r="S104" s="17"/>
      <c r="T104" s="3"/>
      <c r="U104" s="3"/>
      <c r="V104" s="13"/>
      <c r="W104" s="137"/>
      <c r="X104" s="43"/>
      <c r="Y104" s="17"/>
      <c r="Z104" s="3"/>
      <c r="AA104" s="3"/>
      <c r="AB104" s="3"/>
      <c r="AC104" s="148"/>
      <c r="AD104" s="43"/>
      <c r="AE104" s="17"/>
      <c r="AF104" s="3"/>
      <c r="AG104" s="3"/>
      <c r="AH104" s="13"/>
      <c r="AI104" s="137"/>
      <c r="AJ104" s="127"/>
    </row>
    <row r="105" spans="1:36">
      <c r="A105" s="2" t="s">
        <v>135</v>
      </c>
      <c r="B105" s="2" t="s">
        <v>136</v>
      </c>
      <c r="C105" s="5" t="s">
        <v>18</v>
      </c>
      <c r="D105" s="5" t="s">
        <v>137</v>
      </c>
      <c r="E105" s="143">
        <f t="shared" ref="E105:E114" si="6">SUM(W105,K105,Q105,AC105,AI105)</f>
        <v>20</v>
      </c>
      <c r="F105" s="254"/>
      <c r="G105" s="21">
        <v>31.1</v>
      </c>
      <c r="H105" s="3">
        <v>0</v>
      </c>
      <c r="I105" s="3">
        <v>0</v>
      </c>
      <c r="J105" s="13">
        <f>I105+H105+G105</f>
        <v>31.1</v>
      </c>
      <c r="K105" s="137">
        <v>20</v>
      </c>
      <c r="L105" s="131">
        <v>20</v>
      </c>
      <c r="M105" s="17"/>
      <c r="N105" s="3"/>
      <c r="O105" s="3"/>
      <c r="P105" s="13"/>
      <c r="Q105" s="137"/>
      <c r="R105" s="29"/>
      <c r="S105" s="17"/>
      <c r="T105" s="3"/>
      <c r="U105" s="3"/>
      <c r="V105" s="13"/>
      <c r="W105" s="137"/>
      <c r="X105" s="43"/>
      <c r="Y105" s="17"/>
      <c r="Z105" s="3"/>
      <c r="AA105" s="3"/>
      <c r="AB105" s="3"/>
      <c r="AC105" s="148"/>
      <c r="AD105" s="43"/>
      <c r="AE105" s="17"/>
      <c r="AF105" s="3"/>
      <c r="AG105" s="3"/>
      <c r="AH105" s="13"/>
      <c r="AI105" s="137"/>
      <c r="AJ105" s="127"/>
    </row>
    <row r="106" spans="1:36">
      <c r="A106" s="2" t="s">
        <v>135</v>
      </c>
      <c r="B106" s="2" t="s">
        <v>136</v>
      </c>
      <c r="C106" s="5" t="s">
        <v>18</v>
      </c>
      <c r="D106" s="5" t="s">
        <v>138</v>
      </c>
      <c r="E106" s="143">
        <f t="shared" si="6"/>
        <v>0</v>
      </c>
      <c r="F106" s="254"/>
      <c r="G106" s="21"/>
      <c r="H106" s="3"/>
      <c r="I106" s="3"/>
      <c r="J106" s="13"/>
      <c r="K106" s="137"/>
      <c r="L106" s="131"/>
      <c r="M106" s="17"/>
      <c r="N106" s="3"/>
      <c r="O106" s="3"/>
      <c r="P106" s="13"/>
      <c r="Q106" s="137"/>
      <c r="R106" s="29"/>
      <c r="S106" s="17"/>
      <c r="T106" s="3"/>
      <c r="U106" s="2"/>
      <c r="V106" s="5"/>
      <c r="W106" s="137"/>
      <c r="X106" s="43"/>
      <c r="Y106" s="17"/>
      <c r="Z106" s="3"/>
      <c r="AA106" s="2"/>
      <c r="AB106" s="2"/>
      <c r="AC106" s="148"/>
      <c r="AD106" s="43"/>
      <c r="AE106" s="17"/>
      <c r="AF106" s="3"/>
      <c r="AG106" s="2"/>
      <c r="AH106" s="5"/>
      <c r="AI106" s="137"/>
      <c r="AJ106" s="127"/>
    </row>
    <row r="107" spans="1:36">
      <c r="A107" s="2" t="s">
        <v>93</v>
      </c>
      <c r="B107" s="2" t="s">
        <v>94</v>
      </c>
      <c r="C107" s="5" t="s">
        <v>95</v>
      </c>
      <c r="D107" s="5" t="s">
        <v>96</v>
      </c>
      <c r="E107" s="143">
        <f t="shared" si="6"/>
        <v>61</v>
      </c>
      <c r="F107" s="254">
        <v>35</v>
      </c>
      <c r="G107" s="21">
        <v>36.1</v>
      </c>
      <c r="H107" s="3">
        <v>0</v>
      </c>
      <c r="I107" s="3">
        <v>0</v>
      </c>
      <c r="J107" s="13">
        <f>I107+H107+G107</f>
        <v>36.1</v>
      </c>
      <c r="K107" s="157">
        <v>16</v>
      </c>
      <c r="L107" s="155">
        <v>16</v>
      </c>
      <c r="M107" s="17"/>
      <c r="N107" s="3"/>
      <c r="O107" s="3"/>
      <c r="P107" s="13"/>
      <c r="Q107" s="137"/>
      <c r="R107" s="29"/>
      <c r="S107" s="17">
        <v>37.1</v>
      </c>
      <c r="T107" s="3">
        <v>0</v>
      </c>
      <c r="U107" s="3">
        <v>0</v>
      </c>
      <c r="V107" s="13">
        <f t="shared" ref="V107:V112" si="7">U107+T107+S107</f>
        <v>37.1</v>
      </c>
      <c r="W107" s="137">
        <v>23</v>
      </c>
      <c r="X107" s="43">
        <v>18</v>
      </c>
      <c r="Y107" s="17">
        <v>38.200000000000003</v>
      </c>
      <c r="Z107" s="3">
        <v>0</v>
      </c>
      <c r="AA107" s="3">
        <v>0</v>
      </c>
      <c r="AB107" s="3">
        <f>SUM(Y107:AA107)</f>
        <v>38.200000000000003</v>
      </c>
      <c r="AC107" s="158">
        <v>22</v>
      </c>
      <c r="AD107" s="43">
        <v>17</v>
      </c>
      <c r="AE107" s="17"/>
      <c r="AF107" s="3"/>
      <c r="AG107" s="3"/>
      <c r="AH107" s="13"/>
      <c r="AI107" s="137"/>
      <c r="AJ107" s="127"/>
    </row>
    <row r="108" spans="1:36">
      <c r="A108" s="2" t="s">
        <v>85</v>
      </c>
      <c r="B108" s="2" t="s">
        <v>234</v>
      </c>
      <c r="C108" s="5" t="s">
        <v>18</v>
      </c>
      <c r="D108" s="5" t="s">
        <v>235</v>
      </c>
      <c r="E108" s="143">
        <f t="shared" si="6"/>
        <v>65</v>
      </c>
      <c r="F108" s="254">
        <v>38</v>
      </c>
      <c r="G108" s="21">
        <v>32.1</v>
      </c>
      <c r="H108" s="3">
        <v>0</v>
      </c>
      <c r="I108" s="3">
        <v>0</v>
      </c>
      <c r="J108" s="13">
        <f>I108+H108+G108</f>
        <v>32.1</v>
      </c>
      <c r="K108" s="137">
        <v>19</v>
      </c>
      <c r="L108" s="131">
        <v>19</v>
      </c>
      <c r="M108" s="17"/>
      <c r="N108" s="3"/>
      <c r="O108" s="3"/>
      <c r="P108" s="13"/>
      <c r="Q108" s="137"/>
      <c r="R108" s="29"/>
      <c r="S108" s="17">
        <v>39</v>
      </c>
      <c r="T108" s="3">
        <v>4</v>
      </c>
      <c r="U108" s="3">
        <v>0</v>
      </c>
      <c r="V108" s="13">
        <f t="shared" si="7"/>
        <v>43</v>
      </c>
      <c r="W108" s="137">
        <v>22</v>
      </c>
      <c r="X108" s="43">
        <v>17</v>
      </c>
      <c r="Y108" s="17">
        <v>33.6</v>
      </c>
      <c r="Z108" s="3">
        <v>0</v>
      </c>
      <c r="AA108" s="3">
        <v>0</v>
      </c>
      <c r="AB108" s="3">
        <f>SUM(Y108:AA108)</f>
        <v>33.6</v>
      </c>
      <c r="AC108" s="158">
        <v>24</v>
      </c>
      <c r="AD108" s="43">
        <v>19</v>
      </c>
      <c r="AE108" s="17"/>
      <c r="AF108" s="3"/>
      <c r="AG108" s="3"/>
      <c r="AH108" s="13"/>
      <c r="AI108" s="137"/>
      <c r="AJ108" s="127"/>
    </row>
    <row r="109" spans="1:36">
      <c r="A109" s="2" t="s">
        <v>236</v>
      </c>
      <c r="B109" s="2" t="s">
        <v>237</v>
      </c>
      <c r="C109" s="5" t="s">
        <v>238</v>
      </c>
      <c r="D109" s="5" t="s">
        <v>239</v>
      </c>
      <c r="E109" s="143">
        <f t="shared" si="6"/>
        <v>61</v>
      </c>
      <c r="F109" s="254">
        <v>36</v>
      </c>
      <c r="G109" s="21">
        <v>35</v>
      </c>
      <c r="H109" s="3">
        <v>4</v>
      </c>
      <c r="I109" s="3">
        <v>0</v>
      </c>
      <c r="J109" s="13">
        <f>I109+H109+G109</f>
        <v>39</v>
      </c>
      <c r="K109" s="137">
        <v>15</v>
      </c>
      <c r="L109" s="131">
        <v>15</v>
      </c>
      <c r="M109" s="17"/>
      <c r="N109" s="3"/>
      <c r="O109" s="3"/>
      <c r="P109" s="13"/>
      <c r="Q109" s="137"/>
      <c r="R109" s="29"/>
      <c r="S109" s="17">
        <v>34.299999999999997</v>
      </c>
      <c r="T109" s="3">
        <v>0</v>
      </c>
      <c r="U109" s="3">
        <v>0</v>
      </c>
      <c r="V109" s="13">
        <f t="shared" si="7"/>
        <v>34.299999999999997</v>
      </c>
      <c r="W109" s="137">
        <v>25</v>
      </c>
      <c r="X109" s="43">
        <v>20</v>
      </c>
      <c r="Y109" s="17">
        <v>33.799999999999997</v>
      </c>
      <c r="Z109" s="3">
        <v>8</v>
      </c>
      <c r="AA109" s="3">
        <v>0</v>
      </c>
      <c r="AB109" s="3">
        <f>SUM(Y109:AA109)</f>
        <v>41.8</v>
      </c>
      <c r="AC109" s="158">
        <v>21</v>
      </c>
      <c r="AD109" s="43">
        <v>16</v>
      </c>
      <c r="AE109" s="17"/>
      <c r="AF109" s="3"/>
      <c r="AG109" s="3"/>
      <c r="AH109" s="13"/>
      <c r="AI109" s="137"/>
      <c r="AJ109" s="127"/>
    </row>
    <row r="110" spans="1:36">
      <c r="A110" s="2" t="s">
        <v>93</v>
      </c>
      <c r="B110" s="2" t="s">
        <v>94</v>
      </c>
      <c r="C110" s="5" t="s">
        <v>95</v>
      </c>
      <c r="D110" s="5" t="s">
        <v>100</v>
      </c>
      <c r="E110" s="143">
        <f t="shared" si="6"/>
        <v>65</v>
      </c>
      <c r="F110" s="254">
        <v>37</v>
      </c>
      <c r="G110" s="21">
        <v>28.2</v>
      </c>
      <c r="H110" s="3">
        <v>4</v>
      </c>
      <c r="I110" s="3">
        <v>0</v>
      </c>
      <c r="J110" s="13">
        <f>I110+H110+G110</f>
        <v>32.200000000000003</v>
      </c>
      <c r="K110" s="137">
        <v>18</v>
      </c>
      <c r="L110" s="131">
        <v>18</v>
      </c>
      <c r="M110" s="17"/>
      <c r="N110" s="3"/>
      <c r="O110" s="3"/>
      <c r="P110" s="13"/>
      <c r="Q110" s="137"/>
      <c r="R110" s="29"/>
      <c r="S110" s="17">
        <v>35.5</v>
      </c>
      <c r="T110" s="3">
        <v>0</v>
      </c>
      <c r="U110" s="3">
        <v>0</v>
      </c>
      <c r="V110" s="13">
        <f t="shared" si="7"/>
        <v>35.5</v>
      </c>
      <c r="W110" s="137">
        <v>24</v>
      </c>
      <c r="X110" s="43">
        <v>19</v>
      </c>
      <c r="Y110" s="17">
        <v>32.700000000000003</v>
      </c>
      <c r="Z110" s="3">
        <v>4</v>
      </c>
      <c r="AA110" s="3">
        <v>0</v>
      </c>
      <c r="AB110" s="3">
        <f>SUM(Y110:AA110)</f>
        <v>36.700000000000003</v>
      </c>
      <c r="AC110" s="158">
        <v>23</v>
      </c>
      <c r="AD110" s="43">
        <v>18</v>
      </c>
      <c r="AE110" s="251"/>
      <c r="AF110" s="235"/>
      <c r="AG110" s="235"/>
      <c r="AH110" s="236"/>
      <c r="AI110" s="227"/>
      <c r="AJ110" s="226"/>
    </row>
    <row r="111" spans="1:36">
      <c r="A111" s="2" t="s">
        <v>144</v>
      </c>
      <c r="B111" s="2" t="s">
        <v>145</v>
      </c>
      <c r="C111" s="5" t="s">
        <v>146</v>
      </c>
      <c r="D111" s="5" t="s">
        <v>147</v>
      </c>
      <c r="E111" s="143">
        <f t="shared" si="6"/>
        <v>0</v>
      </c>
      <c r="F111" s="254"/>
      <c r="G111" s="21"/>
      <c r="H111" s="3"/>
      <c r="I111" s="3"/>
      <c r="J111" s="13"/>
      <c r="K111" s="137"/>
      <c r="L111" s="131"/>
      <c r="M111" s="17"/>
      <c r="N111" s="3"/>
      <c r="O111" s="3"/>
      <c r="P111" s="13"/>
      <c r="Q111" s="137"/>
      <c r="R111" s="29"/>
      <c r="S111" s="17"/>
      <c r="T111" s="3"/>
      <c r="U111" s="3"/>
      <c r="V111" s="13">
        <f t="shared" si="7"/>
        <v>0</v>
      </c>
      <c r="W111" s="137"/>
      <c r="X111" s="43"/>
      <c r="Y111" s="17"/>
      <c r="Z111" s="3"/>
      <c r="AA111" s="3"/>
      <c r="AB111" s="3"/>
      <c r="AC111" s="158"/>
      <c r="AD111" s="43"/>
      <c r="AE111" s="37"/>
      <c r="AF111" s="249"/>
      <c r="AG111" s="249"/>
      <c r="AH111" s="36"/>
      <c r="AI111" s="167"/>
      <c r="AJ111" s="250"/>
    </row>
    <row r="112" spans="1:36">
      <c r="A112" s="2" t="s">
        <v>110</v>
      </c>
      <c r="B112" s="2" t="s">
        <v>111</v>
      </c>
      <c r="C112" s="5" t="s">
        <v>112</v>
      </c>
      <c r="D112" s="5" t="s">
        <v>113</v>
      </c>
      <c r="E112" s="143">
        <f t="shared" si="6"/>
        <v>42</v>
      </c>
      <c r="F112" s="254">
        <v>37</v>
      </c>
      <c r="G112" s="21">
        <v>32.1</v>
      </c>
      <c r="H112" s="3">
        <v>4</v>
      </c>
      <c r="I112" s="3">
        <v>0</v>
      </c>
      <c r="J112" s="13">
        <f>I112+H112+G112</f>
        <v>36.1</v>
      </c>
      <c r="K112" s="137">
        <v>17</v>
      </c>
      <c r="L112" s="131">
        <v>17</v>
      </c>
      <c r="M112" s="17"/>
      <c r="N112" s="3"/>
      <c r="O112" s="3"/>
      <c r="P112" s="13"/>
      <c r="Q112" s="137"/>
      <c r="R112" s="29"/>
      <c r="S112" s="53">
        <v>40.299999999999997</v>
      </c>
      <c r="T112" s="3">
        <v>4</v>
      </c>
      <c r="U112" s="3">
        <v>0.4</v>
      </c>
      <c r="V112" s="13">
        <f t="shared" si="7"/>
        <v>44.699999999999996</v>
      </c>
      <c r="W112" s="60" t="s">
        <v>183</v>
      </c>
      <c r="X112" s="60">
        <v>0</v>
      </c>
      <c r="Y112" s="17">
        <v>31.3</v>
      </c>
      <c r="Z112" s="3">
        <v>0</v>
      </c>
      <c r="AA112" s="3">
        <v>0</v>
      </c>
      <c r="AB112" s="3">
        <f>SUM(Y112:AA112)</f>
        <v>31.3</v>
      </c>
      <c r="AC112" s="158">
        <v>25</v>
      </c>
      <c r="AD112" s="43">
        <v>20</v>
      </c>
      <c r="AE112" s="17"/>
      <c r="AF112" s="3"/>
      <c r="AG112" s="3"/>
      <c r="AH112" s="13"/>
      <c r="AI112" s="137"/>
      <c r="AJ112" s="127"/>
    </row>
    <row r="113" spans="1:36">
      <c r="A113" s="2" t="s">
        <v>62</v>
      </c>
      <c r="B113" s="2" t="s">
        <v>46</v>
      </c>
      <c r="C113" s="5" t="s">
        <v>22</v>
      </c>
      <c r="D113" s="5" t="s">
        <v>63</v>
      </c>
      <c r="E113" s="143">
        <f t="shared" si="6"/>
        <v>0</v>
      </c>
      <c r="F113" s="254"/>
      <c r="G113" s="21"/>
      <c r="H113" s="3"/>
      <c r="I113" s="3"/>
      <c r="J113" s="13"/>
      <c r="K113" s="137"/>
      <c r="L113" s="154"/>
      <c r="M113" s="17"/>
      <c r="N113" s="3"/>
      <c r="O113" s="3"/>
      <c r="P113" s="13"/>
      <c r="Q113" s="137"/>
      <c r="R113" s="29"/>
      <c r="S113" s="17"/>
      <c r="T113" s="3"/>
      <c r="U113" s="3"/>
      <c r="V113" s="13"/>
      <c r="W113" s="137"/>
      <c r="X113" s="43"/>
      <c r="Y113" s="17"/>
      <c r="Z113" s="3"/>
      <c r="AA113" s="3"/>
      <c r="AB113" s="3"/>
      <c r="AC113" s="148"/>
      <c r="AD113" s="43"/>
      <c r="AE113" s="17"/>
      <c r="AF113" s="3"/>
      <c r="AG113" s="3"/>
      <c r="AH113" s="13"/>
      <c r="AI113" s="137"/>
      <c r="AJ113" s="127"/>
    </row>
    <row r="114" spans="1:36" ht="16.5" thickBot="1">
      <c r="A114" s="2" t="s">
        <v>118</v>
      </c>
      <c r="B114" s="2" t="s">
        <v>119</v>
      </c>
      <c r="C114" s="5" t="s">
        <v>120</v>
      </c>
      <c r="D114" s="5" t="s">
        <v>121</v>
      </c>
      <c r="E114" s="207">
        <f t="shared" si="6"/>
        <v>0</v>
      </c>
      <c r="F114" s="254"/>
      <c r="G114" s="25"/>
      <c r="H114" s="19"/>
      <c r="I114" s="19"/>
      <c r="J114" s="30"/>
      <c r="K114" s="139"/>
      <c r="L114" s="156"/>
      <c r="M114" s="23"/>
      <c r="N114" s="19"/>
      <c r="O114" s="19"/>
      <c r="P114" s="30"/>
      <c r="Q114" s="139"/>
      <c r="R114" s="51"/>
      <c r="S114" s="23"/>
      <c r="T114" s="19"/>
      <c r="U114" s="19"/>
      <c r="V114" s="30"/>
      <c r="W114" s="139"/>
      <c r="X114" s="79"/>
      <c r="Y114" s="23"/>
      <c r="Z114" s="19"/>
      <c r="AA114" s="19"/>
      <c r="AB114" s="19"/>
      <c r="AC114" s="150"/>
      <c r="AD114" s="79"/>
      <c r="AE114" s="244"/>
      <c r="AF114" s="245"/>
      <c r="AG114" s="245"/>
      <c r="AH114" s="246"/>
      <c r="AI114" s="247"/>
      <c r="AJ114" s="248"/>
    </row>
    <row r="115" spans="1:36" ht="16.5" thickBot="1"/>
    <row r="116" spans="1:36">
      <c r="G116" s="319" t="s">
        <v>253</v>
      </c>
      <c r="H116" s="320"/>
      <c r="I116" s="320"/>
      <c r="J116" s="320"/>
      <c r="K116" s="320"/>
      <c r="L116" s="95"/>
      <c r="M116" s="302" t="s">
        <v>254</v>
      </c>
      <c r="N116" s="302"/>
      <c r="O116" s="302"/>
      <c r="P116" s="302"/>
      <c r="Q116" s="302"/>
      <c r="R116" s="99"/>
      <c r="S116" s="319" t="s">
        <v>255</v>
      </c>
      <c r="T116" s="320"/>
      <c r="U116" s="320"/>
      <c r="V116" s="320"/>
      <c r="W116" s="320"/>
      <c r="X116" s="95"/>
      <c r="Y116" s="301" t="s">
        <v>256</v>
      </c>
      <c r="Z116" s="302"/>
      <c r="AA116" s="302"/>
      <c r="AB116" s="302"/>
      <c r="AC116" s="302"/>
      <c r="AD116" s="99"/>
      <c r="AE116" s="301" t="s">
        <v>257</v>
      </c>
      <c r="AF116" s="302"/>
      <c r="AG116" s="302"/>
      <c r="AH116" s="302"/>
      <c r="AI116" s="302"/>
      <c r="AJ116" s="99"/>
    </row>
    <row r="117" spans="1:36" s="68" customFormat="1" ht="63">
      <c r="A117" s="62" t="s">
        <v>321</v>
      </c>
      <c r="B117" s="62"/>
      <c r="C117" s="62"/>
      <c r="D117" s="62"/>
      <c r="E117" s="193" t="s">
        <v>4</v>
      </c>
      <c r="F117" s="82" t="s">
        <v>5</v>
      </c>
      <c r="G117" s="72" t="s">
        <v>259</v>
      </c>
      <c r="H117" s="64" t="s">
        <v>6</v>
      </c>
      <c r="I117" s="65" t="s">
        <v>7</v>
      </c>
      <c r="J117" s="104" t="s">
        <v>260</v>
      </c>
      <c r="K117" s="152" t="s">
        <v>10</v>
      </c>
      <c r="L117" s="105" t="s">
        <v>261</v>
      </c>
      <c r="M117" s="72" t="s">
        <v>259</v>
      </c>
      <c r="N117" s="64" t="s">
        <v>6</v>
      </c>
      <c r="O117" s="65" t="s">
        <v>7</v>
      </c>
      <c r="P117" s="104" t="s">
        <v>260</v>
      </c>
      <c r="Q117" s="152" t="s">
        <v>10</v>
      </c>
      <c r="R117" s="82" t="s">
        <v>261</v>
      </c>
      <c r="S117" s="89" t="s">
        <v>259</v>
      </c>
      <c r="T117" s="90" t="s">
        <v>6</v>
      </c>
      <c r="U117" s="100" t="s">
        <v>7</v>
      </c>
      <c r="V117" s="101" t="s">
        <v>260</v>
      </c>
      <c r="W117" s="136" t="s">
        <v>10</v>
      </c>
      <c r="X117" s="92" t="s">
        <v>261</v>
      </c>
      <c r="Y117" s="89" t="s">
        <v>259</v>
      </c>
      <c r="Z117" s="90" t="s">
        <v>6</v>
      </c>
      <c r="AA117" s="100" t="s">
        <v>7</v>
      </c>
      <c r="AB117" s="101" t="s">
        <v>260</v>
      </c>
      <c r="AC117" s="152" t="s">
        <v>10</v>
      </c>
      <c r="AD117" s="92" t="s">
        <v>261</v>
      </c>
      <c r="AE117" s="89" t="s">
        <v>259</v>
      </c>
      <c r="AF117" s="90" t="s">
        <v>6</v>
      </c>
      <c r="AG117" s="100" t="s">
        <v>7</v>
      </c>
      <c r="AH117" s="101" t="s">
        <v>260</v>
      </c>
      <c r="AI117" s="140" t="s">
        <v>10</v>
      </c>
      <c r="AJ117" s="92" t="s">
        <v>261</v>
      </c>
    </row>
    <row r="118" spans="1:36">
      <c r="A118" s="1" t="s">
        <v>12</v>
      </c>
      <c r="B118" s="1" t="s">
        <v>13</v>
      </c>
      <c r="C118" s="4" t="s">
        <v>14</v>
      </c>
      <c r="D118" s="4" t="s">
        <v>15</v>
      </c>
      <c r="E118" s="142"/>
      <c r="F118" s="145"/>
      <c r="G118" s="21"/>
      <c r="H118" s="3"/>
      <c r="I118" s="3"/>
      <c r="J118" s="13"/>
      <c r="K118" s="137"/>
      <c r="L118" s="154"/>
      <c r="M118" s="21"/>
      <c r="N118" s="3"/>
      <c r="O118" s="3"/>
      <c r="P118" s="13"/>
      <c r="Q118" s="137"/>
      <c r="R118" s="29"/>
      <c r="S118" s="17"/>
      <c r="T118" s="3"/>
      <c r="U118" s="3"/>
      <c r="V118" s="13"/>
      <c r="W118" s="137"/>
      <c r="X118" s="43"/>
      <c r="Y118" s="17"/>
      <c r="Z118" s="3"/>
      <c r="AA118" s="3"/>
      <c r="AB118" s="13"/>
      <c r="AC118" s="137"/>
      <c r="AD118" s="43"/>
      <c r="AE118" s="17"/>
      <c r="AF118" s="3"/>
      <c r="AG118" s="3"/>
      <c r="AH118" s="13"/>
      <c r="AI118" s="137"/>
      <c r="AJ118" s="127"/>
    </row>
    <row r="119" spans="1:36">
      <c r="A119" s="2" t="s">
        <v>135</v>
      </c>
      <c r="B119" s="2" t="s">
        <v>136</v>
      </c>
      <c r="C119" s="5" t="s">
        <v>18</v>
      </c>
      <c r="D119" s="5" t="s">
        <v>137</v>
      </c>
      <c r="E119" s="143">
        <f>SUM(W119,K119,Q119,AC119,AI119)</f>
        <v>50</v>
      </c>
      <c r="F119" s="254">
        <v>40</v>
      </c>
      <c r="G119" s="21"/>
      <c r="H119" s="3"/>
      <c r="I119" s="3"/>
      <c r="J119" s="13"/>
      <c r="K119" s="137"/>
      <c r="L119" s="154"/>
      <c r="M119" s="21"/>
      <c r="N119" s="3"/>
      <c r="O119" s="3"/>
      <c r="P119" s="13"/>
      <c r="Q119" s="137"/>
      <c r="R119" s="29"/>
      <c r="S119" s="17">
        <v>38.799999999999997</v>
      </c>
      <c r="T119" s="3">
        <v>8</v>
      </c>
      <c r="U119" s="3">
        <v>0</v>
      </c>
      <c r="V119" s="13">
        <f>SUM(S119:U119)</f>
        <v>46.8</v>
      </c>
      <c r="W119" s="137">
        <v>25</v>
      </c>
      <c r="X119" s="43">
        <v>20</v>
      </c>
      <c r="Y119" s="17">
        <v>31.7</v>
      </c>
      <c r="Z119" s="3">
        <v>0</v>
      </c>
      <c r="AA119" s="3">
        <v>0</v>
      </c>
      <c r="AB119" s="13">
        <f>SUM(Y119:AA119)</f>
        <v>31.7</v>
      </c>
      <c r="AC119" s="137">
        <v>25</v>
      </c>
      <c r="AD119" s="43">
        <v>20</v>
      </c>
      <c r="AE119" s="17"/>
      <c r="AF119" s="3"/>
      <c r="AG119" s="3"/>
      <c r="AH119" s="13"/>
      <c r="AI119" s="137"/>
      <c r="AJ119" s="127"/>
    </row>
    <row r="120" spans="1:36" ht="16.5" thickBot="1">
      <c r="A120" s="2" t="s">
        <v>135</v>
      </c>
      <c r="B120" s="2" t="s">
        <v>136</v>
      </c>
      <c r="C120" s="5" t="s">
        <v>18</v>
      </c>
      <c r="D120" s="5" t="s">
        <v>138</v>
      </c>
      <c r="E120" s="207">
        <f>SUM(W120,K120,Q120,AC120,AI120)</f>
        <v>0</v>
      </c>
      <c r="F120" s="254"/>
      <c r="G120" s="25"/>
      <c r="H120" s="19"/>
      <c r="I120" s="19"/>
      <c r="J120" s="30"/>
      <c r="K120" s="139"/>
      <c r="L120" s="156"/>
      <c r="M120" s="25"/>
      <c r="N120" s="19"/>
      <c r="O120" s="19"/>
      <c r="P120" s="30"/>
      <c r="Q120" s="139"/>
      <c r="R120" s="51"/>
      <c r="S120" s="23"/>
      <c r="T120" s="19"/>
      <c r="U120" s="45"/>
      <c r="V120" s="109"/>
      <c r="W120" s="139"/>
      <c r="X120" s="79"/>
      <c r="Y120" s="23"/>
      <c r="Z120" s="19"/>
      <c r="AA120" s="45"/>
      <c r="AB120" s="109"/>
      <c r="AC120" s="139"/>
      <c r="AD120" s="79"/>
      <c r="AE120" s="244"/>
      <c r="AF120" s="245"/>
      <c r="AG120" s="252"/>
      <c r="AH120" s="253"/>
      <c r="AI120" s="247"/>
      <c r="AJ120" s="248"/>
    </row>
  </sheetData>
  <protectedRanges>
    <protectedRange algorithmName="SHA-512" hashValue="Apnk9LEbYxRpSZcjU97H6doUg/5csDURqMcDtbiOpYdX3f6l5Yvzsxaqv13NMtippi1Z0/Pw9Etvtktb0idoXQ==" saltValue="0XBid9/n7HrDOp1hu6OxVA==" spinCount="100000" sqref="A1:XFD1048576" name="Range1"/>
  </protectedRanges>
  <mergeCells count="34">
    <mergeCell ref="G76:K76"/>
    <mergeCell ref="M76:Q76"/>
    <mergeCell ref="G102:K102"/>
    <mergeCell ref="M102:Q102"/>
    <mergeCell ref="G116:K116"/>
    <mergeCell ref="M116:Q116"/>
    <mergeCell ref="A3:D3"/>
    <mergeCell ref="G4:K4"/>
    <mergeCell ref="S4:W4"/>
    <mergeCell ref="Y4:AC4"/>
    <mergeCell ref="S40:W40"/>
    <mergeCell ref="Y40:AC40"/>
    <mergeCell ref="S51:W51"/>
    <mergeCell ref="Y51:AC51"/>
    <mergeCell ref="M4:Q4"/>
    <mergeCell ref="G23:K23"/>
    <mergeCell ref="M23:Q23"/>
    <mergeCell ref="G51:K51"/>
    <mergeCell ref="M51:Q51"/>
    <mergeCell ref="G40:K40"/>
    <mergeCell ref="M40:Q40"/>
    <mergeCell ref="S76:W76"/>
    <mergeCell ref="Y76:AC76"/>
    <mergeCell ref="S102:W102"/>
    <mergeCell ref="Y102:AC102"/>
    <mergeCell ref="S116:W116"/>
    <mergeCell ref="Y116:AC116"/>
    <mergeCell ref="AE102:AI102"/>
    <mergeCell ref="AE116:AI116"/>
    <mergeCell ref="AE4:AI4"/>
    <mergeCell ref="AE23:AI23"/>
    <mergeCell ref="AE51:AI51"/>
    <mergeCell ref="AE40:AI40"/>
    <mergeCell ref="AE76:AI7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CA70A6-76EE-264B-9DF9-BB0EFF77F7C6}">
  <dimension ref="A3:AD114"/>
  <sheetViews>
    <sheetView topLeftCell="A33" zoomScale="60" zoomScaleNormal="60" workbookViewId="0">
      <pane xSplit="8805" topLeftCell="I1"/>
      <selection activeCell="D58" sqref="D58"/>
      <selection pane="topRight" activeCell="J29" sqref="J29"/>
    </sheetView>
  </sheetViews>
  <sheetFormatPr defaultColWidth="11.25" defaultRowHeight="15.75"/>
  <cols>
    <col min="1" max="1" width="15.25" customWidth="1"/>
    <col min="2" max="2" width="15.75" customWidth="1"/>
    <col min="3" max="3" width="26.5" customWidth="1"/>
    <col min="4" max="4" width="24.5" customWidth="1"/>
    <col min="5" max="6" width="12.75" customWidth="1"/>
    <col min="7" max="7" width="12.5" customWidth="1"/>
    <col min="11" max="11" width="12.5" customWidth="1"/>
    <col min="15" max="15" width="15.875" style="11" customWidth="1"/>
    <col min="16" max="16" width="16.25" customWidth="1"/>
    <col min="17" max="17" width="16.25" style="71" customWidth="1"/>
    <col min="18" max="18" width="16.25" customWidth="1"/>
    <col min="19" max="19" width="11.25" style="11"/>
  </cols>
  <sheetData>
    <row r="3" spans="1:30">
      <c r="A3" s="9" t="s">
        <v>322</v>
      </c>
      <c r="B3" s="9"/>
      <c r="C3" s="9"/>
      <c r="D3" s="9"/>
    </row>
    <row r="4" spans="1:30" ht="16.5" thickBot="1"/>
    <row r="5" spans="1:30" ht="16.5" thickBot="1">
      <c r="A5" s="8" t="s">
        <v>323</v>
      </c>
      <c r="B5" s="8"/>
      <c r="C5" s="8"/>
      <c r="D5" s="8"/>
      <c r="G5" s="319" t="s">
        <v>324</v>
      </c>
      <c r="H5" s="320"/>
      <c r="I5" s="320"/>
      <c r="J5" s="303"/>
      <c r="K5" s="303"/>
      <c r="L5" s="303"/>
      <c r="M5" s="303"/>
      <c r="N5" s="304"/>
      <c r="O5" s="301" t="s">
        <v>1</v>
      </c>
      <c r="P5" s="321"/>
      <c r="Q5" s="321"/>
      <c r="R5" s="321"/>
      <c r="S5" s="321"/>
      <c r="T5" s="321"/>
      <c r="U5" s="321"/>
      <c r="V5" s="322"/>
      <c r="W5" s="309" t="s">
        <v>325</v>
      </c>
      <c r="X5" s="310"/>
      <c r="Y5" s="310"/>
      <c r="Z5" s="323"/>
      <c r="AA5" s="323"/>
      <c r="AB5" s="323"/>
      <c r="AC5" s="323"/>
      <c r="AD5" s="311"/>
    </row>
    <row r="6" spans="1:30" s="68" customFormat="1" ht="47.25">
      <c r="A6" s="111" t="s">
        <v>12</v>
      </c>
      <c r="B6" s="111" t="s">
        <v>13</v>
      </c>
      <c r="C6" s="112" t="s">
        <v>14</v>
      </c>
      <c r="D6" s="112" t="s">
        <v>15</v>
      </c>
      <c r="E6" s="193" t="s">
        <v>4</v>
      </c>
      <c r="F6" s="82" t="s">
        <v>5</v>
      </c>
      <c r="G6" s="63" t="s">
        <v>326</v>
      </c>
      <c r="H6" s="83" t="s">
        <v>327</v>
      </c>
      <c r="I6" s="152" t="s">
        <v>10</v>
      </c>
      <c r="J6" s="82" t="s">
        <v>11</v>
      </c>
      <c r="K6" s="72" t="s">
        <v>326</v>
      </c>
      <c r="L6" s="83" t="s">
        <v>327</v>
      </c>
      <c r="M6" s="152" t="s">
        <v>10</v>
      </c>
      <c r="N6" s="82" t="s">
        <v>11</v>
      </c>
      <c r="O6" s="63" t="s">
        <v>326</v>
      </c>
      <c r="P6" s="70" t="s">
        <v>327</v>
      </c>
      <c r="Q6" s="141" t="s">
        <v>10</v>
      </c>
      <c r="R6" s="105" t="s">
        <v>11</v>
      </c>
      <c r="S6" s="63" t="s">
        <v>326</v>
      </c>
      <c r="T6" s="64" t="s">
        <v>327</v>
      </c>
      <c r="U6" s="152" t="s">
        <v>10</v>
      </c>
      <c r="V6" s="82" t="s">
        <v>11</v>
      </c>
      <c r="W6" s="63" t="s">
        <v>326</v>
      </c>
      <c r="X6" s="83" t="s">
        <v>327</v>
      </c>
      <c r="Y6" s="152" t="s">
        <v>10</v>
      </c>
      <c r="Z6" s="82" t="s">
        <v>11</v>
      </c>
      <c r="AA6" s="63" t="s">
        <v>326</v>
      </c>
      <c r="AB6" s="83" t="s">
        <v>327</v>
      </c>
      <c r="AC6" s="152" t="s">
        <v>10</v>
      </c>
      <c r="AD6" s="82" t="s">
        <v>11</v>
      </c>
    </row>
    <row r="7" spans="1:30">
      <c r="A7" s="2" t="s">
        <v>262</v>
      </c>
      <c r="B7" s="2" t="s">
        <v>263</v>
      </c>
      <c r="C7" s="5" t="s">
        <v>18</v>
      </c>
      <c r="D7" s="5" t="s">
        <v>264</v>
      </c>
      <c r="E7" s="137">
        <f>I7+M7+Q7+U7+Y7+AC7</f>
        <v>77</v>
      </c>
      <c r="F7" s="127">
        <v>34</v>
      </c>
      <c r="G7" s="17">
        <v>1.1000000000000001</v>
      </c>
      <c r="H7" s="13">
        <v>66.8</v>
      </c>
      <c r="I7" s="137">
        <v>18</v>
      </c>
      <c r="J7" s="127">
        <v>18</v>
      </c>
      <c r="K7" s="21">
        <v>1.2</v>
      </c>
      <c r="L7" s="13">
        <v>72.411000000000001</v>
      </c>
      <c r="M7" s="137">
        <v>19</v>
      </c>
      <c r="N7" s="154">
        <v>19</v>
      </c>
      <c r="O7" s="31">
        <v>1.2</v>
      </c>
      <c r="P7" s="18">
        <v>63.036000000000001</v>
      </c>
      <c r="Q7" s="170">
        <v>20</v>
      </c>
      <c r="R7" s="131">
        <v>14</v>
      </c>
      <c r="S7" s="26">
        <v>1.3</v>
      </c>
      <c r="T7" s="161">
        <v>61.146000000000001</v>
      </c>
      <c r="U7" s="137">
        <v>20</v>
      </c>
      <c r="V7" s="127">
        <v>15</v>
      </c>
      <c r="W7" s="17">
        <v>1.2</v>
      </c>
      <c r="X7" s="13"/>
      <c r="Y7" s="137"/>
      <c r="Z7" s="127"/>
      <c r="AA7" s="17">
        <v>1.3</v>
      </c>
      <c r="AB7" s="13"/>
      <c r="AC7" s="137"/>
      <c r="AD7" s="127"/>
    </row>
    <row r="8" spans="1:30">
      <c r="A8" s="2" t="s">
        <v>180</v>
      </c>
      <c r="B8" s="2" t="s">
        <v>181</v>
      </c>
      <c r="C8" s="5" t="s">
        <v>182</v>
      </c>
      <c r="D8" s="5" t="s">
        <v>328</v>
      </c>
      <c r="E8" s="137">
        <f>I8+M8+Q8+U8+Y8+AC8</f>
        <v>38</v>
      </c>
      <c r="F8" s="127">
        <v>32</v>
      </c>
      <c r="G8" s="17">
        <v>1.1000000000000001</v>
      </c>
      <c r="H8" s="13">
        <v>63.9</v>
      </c>
      <c r="I8" s="137">
        <v>17</v>
      </c>
      <c r="J8" s="127">
        <v>17</v>
      </c>
      <c r="K8" s="21">
        <v>1.2</v>
      </c>
      <c r="L8" s="13"/>
      <c r="M8" s="137"/>
      <c r="N8" s="154"/>
      <c r="O8" s="31">
        <v>1.2</v>
      </c>
      <c r="P8" s="18">
        <v>64.195999999999998</v>
      </c>
      <c r="Q8" s="170">
        <v>21</v>
      </c>
      <c r="R8" s="131">
        <v>15</v>
      </c>
      <c r="S8" s="26">
        <v>1.3</v>
      </c>
      <c r="T8" s="48">
        <v>59.896000000000001</v>
      </c>
      <c r="U8" s="137"/>
      <c r="V8" s="60" t="s">
        <v>183</v>
      </c>
      <c r="W8" s="17">
        <v>1.2</v>
      </c>
      <c r="X8" s="13"/>
      <c r="Y8" s="137"/>
      <c r="Z8" s="127"/>
      <c r="AA8" s="17">
        <v>1.3</v>
      </c>
      <c r="AB8" s="13"/>
      <c r="AC8" s="137"/>
      <c r="AD8" s="127"/>
    </row>
    <row r="9" spans="1:30">
      <c r="A9" s="2" t="s">
        <v>269</v>
      </c>
      <c r="B9" s="2" t="s">
        <v>267</v>
      </c>
      <c r="C9" s="5" t="s">
        <v>108</v>
      </c>
      <c r="D9" s="5" t="s">
        <v>268</v>
      </c>
      <c r="E9" s="137"/>
      <c r="F9" s="127"/>
      <c r="G9" s="17">
        <v>1.1000000000000001</v>
      </c>
      <c r="H9" s="13"/>
      <c r="I9" s="137"/>
      <c r="J9" s="127"/>
      <c r="K9" s="21">
        <v>1.2</v>
      </c>
      <c r="L9" s="13"/>
      <c r="M9" s="137"/>
      <c r="N9" s="154"/>
      <c r="O9" s="31">
        <v>1.2</v>
      </c>
      <c r="P9" s="18"/>
      <c r="Q9" s="170"/>
      <c r="R9" s="131"/>
      <c r="S9" s="26">
        <v>1.3</v>
      </c>
      <c r="T9" s="161"/>
      <c r="U9" s="137"/>
      <c r="V9" s="127"/>
      <c r="W9" s="17">
        <v>1.2</v>
      </c>
      <c r="X9" s="13"/>
      <c r="Y9" s="137"/>
      <c r="Z9" s="127"/>
      <c r="AA9" s="17">
        <v>1.3</v>
      </c>
      <c r="AB9" s="13"/>
      <c r="AC9" s="137"/>
      <c r="AD9" s="127"/>
    </row>
    <row r="10" spans="1:30" ht="17.45" customHeight="1">
      <c r="A10" s="2" t="s">
        <v>269</v>
      </c>
      <c r="B10" s="2" t="s">
        <v>270</v>
      </c>
      <c r="C10" s="5" t="s">
        <v>26</v>
      </c>
      <c r="D10" s="5" t="s">
        <v>271</v>
      </c>
      <c r="E10" s="137">
        <f>I10+M10+Q10+U10+Y10+AC10</f>
        <v>80</v>
      </c>
      <c r="F10" s="127">
        <v>36</v>
      </c>
      <c r="G10" s="17">
        <v>1.1000000000000001</v>
      </c>
      <c r="H10" s="13">
        <v>67.900000000000006</v>
      </c>
      <c r="I10" s="137">
        <v>19</v>
      </c>
      <c r="J10" s="127">
        <v>19</v>
      </c>
      <c r="K10" s="21">
        <v>1.2</v>
      </c>
      <c r="L10" s="13">
        <v>69.463999999999999</v>
      </c>
      <c r="M10" s="137">
        <v>18</v>
      </c>
      <c r="N10" s="154">
        <v>18</v>
      </c>
      <c r="O10" s="31">
        <v>1.2</v>
      </c>
      <c r="P10" s="18">
        <v>67.411000000000001</v>
      </c>
      <c r="Q10" s="170">
        <v>22</v>
      </c>
      <c r="R10" s="131">
        <v>17</v>
      </c>
      <c r="S10" s="26">
        <v>1.3</v>
      </c>
      <c r="T10" s="161">
        <v>61.353999999999999</v>
      </c>
      <c r="U10" s="137">
        <v>21</v>
      </c>
      <c r="V10" s="127">
        <v>16</v>
      </c>
      <c r="W10" s="17">
        <v>1.2</v>
      </c>
      <c r="X10" s="13"/>
      <c r="Y10" s="137"/>
      <c r="Z10" s="127"/>
      <c r="AA10" s="17">
        <v>1.3</v>
      </c>
      <c r="AB10" s="13"/>
      <c r="AC10" s="137"/>
      <c r="AD10" s="127"/>
    </row>
    <row r="11" spans="1:30">
      <c r="A11" s="2" t="s">
        <v>269</v>
      </c>
      <c r="B11" s="2" t="s">
        <v>270</v>
      </c>
      <c r="C11" s="5" t="s">
        <v>26</v>
      </c>
      <c r="D11" s="5" t="s">
        <v>272</v>
      </c>
      <c r="E11" s="137"/>
      <c r="F11" s="127"/>
      <c r="G11" s="17">
        <v>1.1000000000000001</v>
      </c>
      <c r="H11" s="13"/>
      <c r="I11" s="137"/>
      <c r="J11" s="127"/>
      <c r="K11" s="21">
        <v>1.2</v>
      </c>
      <c r="L11" s="13"/>
      <c r="M11" s="137"/>
      <c r="N11" s="154"/>
      <c r="O11" s="31">
        <v>1.2</v>
      </c>
      <c r="P11" s="18"/>
      <c r="Q11" s="170"/>
      <c r="R11" s="131"/>
      <c r="S11" s="26">
        <v>1.3</v>
      </c>
      <c r="T11" s="161"/>
      <c r="U11" s="137"/>
      <c r="V11" s="127"/>
      <c r="W11" s="17">
        <v>1.2</v>
      </c>
      <c r="X11" s="13"/>
      <c r="Y11" s="137"/>
      <c r="Z11" s="127"/>
      <c r="AA11" s="17">
        <v>1.3</v>
      </c>
      <c r="AB11" s="13"/>
      <c r="AC11" s="137"/>
      <c r="AD11" s="127"/>
    </row>
    <row r="12" spans="1:30">
      <c r="A12" s="2" t="s">
        <v>283</v>
      </c>
      <c r="B12" s="2" t="s">
        <v>284</v>
      </c>
      <c r="C12" s="5" t="s">
        <v>285</v>
      </c>
      <c r="D12" s="5" t="s">
        <v>286</v>
      </c>
      <c r="E12" s="137"/>
      <c r="F12" s="127"/>
      <c r="G12" s="17">
        <v>1.1000000000000001</v>
      </c>
      <c r="H12" s="13"/>
      <c r="I12" s="137"/>
      <c r="J12" s="127"/>
      <c r="K12" s="21">
        <v>1.2</v>
      </c>
      <c r="L12" s="13"/>
      <c r="M12" s="137"/>
      <c r="N12" s="154"/>
      <c r="O12" s="31">
        <v>1.2</v>
      </c>
      <c r="P12" s="18"/>
      <c r="Q12" s="170"/>
      <c r="R12" s="131"/>
      <c r="S12" s="26">
        <v>1.3</v>
      </c>
      <c r="T12" s="161"/>
      <c r="U12" s="137"/>
      <c r="V12" s="127"/>
      <c r="W12" s="17">
        <v>1.2</v>
      </c>
      <c r="X12" s="13"/>
      <c r="Y12" s="137"/>
      <c r="Z12" s="127"/>
      <c r="AA12" s="17">
        <v>1.3</v>
      </c>
      <c r="AB12" s="13"/>
      <c r="AC12" s="137"/>
      <c r="AD12" s="127"/>
    </row>
    <row r="13" spans="1:30">
      <c r="A13" s="2" t="s">
        <v>24</v>
      </c>
      <c r="B13" s="2" t="s">
        <v>25</v>
      </c>
      <c r="C13" s="5" t="s">
        <v>26</v>
      </c>
      <c r="D13" s="5" t="s">
        <v>27</v>
      </c>
      <c r="E13" s="137">
        <f>I13+M13+Q13+U13+Y13+AC13</f>
        <v>87</v>
      </c>
      <c r="F13" s="127">
        <v>39</v>
      </c>
      <c r="G13" s="17">
        <v>1.1000000000000001</v>
      </c>
      <c r="H13" s="13">
        <v>72.099999999999994</v>
      </c>
      <c r="I13" s="137">
        <v>20</v>
      </c>
      <c r="J13" s="127">
        <v>20</v>
      </c>
      <c r="K13" s="21">
        <v>1.2</v>
      </c>
      <c r="L13" s="13">
        <v>73.570999999999998</v>
      </c>
      <c r="M13" s="137">
        <v>20</v>
      </c>
      <c r="N13" s="154">
        <v>20</v>
      </c>
      <c r="O13" s="31">
        <v>1.2</v>
      </c>
      <c r="P13" s="18">
        <v>71.25</v>
      </c>
      <c r="Q13" s="170">
        <v>24</v>
      </c>
      <c r="R13" s="131">
        <v>19</v>
      </c>
      <c r="S13" s="26">
        <v>1.3</v>
      </c>
      <c r="T13" s="161">
        <v>65.625</v>
      </c>
      <c r="U13" s="137">
        <v>23</v>
      </c>
      <c r="V13" s="127">
        <v>18</v>
      </c>
      <c r="W13" s="17">
        <v>1.2</v>
      </c>
      <c r="X13" s="13"/>
      <c r="Y13" s="137"/>
      <c r="Z13" s="127"/>
      <c r="AA13" s="17">
        <v>1.3</v>
      </c>
      <c r="AB13" s="13"/>
      <c r="AC13" s="137"/>
      <c r="AD13" s="127"/>
    </row>
    <row r="14" spans="1:30">
      <c r="A14" s="2" t="s">
        <v>45</v>
      </c>
      <c r="B14" s="2" t="s">
        <v>46</v>
      </c>
      <c r="C14" s="5" t="s">
        <v>174</v>
      </c>
      <c r="D14" s="5" t="s">
        <v>175</v>
      </c>
      <c r="E14" s="137">
        <f>I14+M14+Q14+U14+Y14+AC14</f>
        <v>45</v>
      </c>
      <c r="F14" s="127"/>
      <c r="G14" s="17">
        <v>1.1000000000000001</v>
      </c>
      <c r="H14" s="13"/>
      <c r="I14" s="137"/>
      <c r="J14" s="127"/>
      <c r="K14" s="21">
        <v>1.2</v>
      </c>
      <c r="L14" s="13"/>
      <c r="M14" s="137"/>
      <c r="N14" s="154"/>
      <c r="O14" s="31">
        <v>1.2</v>
      </c>
      <c r="P14" s="18">
        <v>67.588999999999999</v>
      </c>
      <c r="Q14" s="170">
        <v>23</v>
      </c>
      <c r="R14" s="131">
        <v>18</v>
      </c>
      <c r="S14" s="26">
        <v>1.3</v>
      </c>
      <c r="T14" s="161">
        <v>62.396000000000001</v>
      </c>
      <c r="U14" s="137">
        <v>22</v>
      </c>
      <c r="V14" s="127">
        <v>17</v>
      </c>
      <c r="W14" s="17">
        <v>1.2</v>
      </c>
      <c r="X14" s="13"/>
      <c r="Y14" s="137"/>
      <c r="Z14" s="127"/>
      <c r="AA14" s="17">
        <v>1.3</v>
      </c>
      <c r="AB14" s="13"/>
      <c r="AC14" s="137"/>
      <c r="AD14" s="127"/>
    </row>
    <row r="15" spans="1:30">
      <c r="A15" s="2" t="s">
        <v>166</v>
      </c>
      <c r="B15" s="2" t="s">
        <v>167</v>
      </c>
      <c r="C15" s="5" t="s">
        <v>18</v>
      </c>
      <c r="D15" s="5" t="s">
        <v>168</v>
      </c>
      <c r="E15" s="137"/>
      <c r="F15" s="127"/>
      <c r="G15" s="17">
        <v>1.1000000000000001</v>
      </c>
      <c r="H15" s="13"/>
      <c r="I15" s="137"/>
      <c r="J15" s="127"/>
      <c r="K15" s="21">
        <v>1.2</v>
      </c>
      <c r="L15" s="13"/>
      <c r="M15" s="137"/>
      <c r="N15" s="154"/>
      <c r="O15" s="31">
        <v>1.2</v>
      </c>
      <c r="P15" s="18"/>
      <c r="Q15" s="170"/>
      <c r="R15" s="131"/>
      <c r="S15" s="26">
        <v>1.3</v>
      </c>
      <c r="T15" s="161"/>
      <c r="U15" s="137"/>
      <c r="V15" s="127"/>
      <c r="W15" s="17">
        <v>1.2</v>
      </c>
      <c r="X15" s="13"/>
      <c r="Y15" s="137"/>
      <c r="Z15" s="127"/>
      <c r="AA15" s="17">
        <v>1.3</v>
      </c>
      <c r="AB15" s="13"/>
      <c r="AC15" s="137"/>
      <c r="AD15" s="127"/>
    </row>
    <row r="16" spans="1:30">
      <c r="A16" s="2" t="s">
        <v>28</v>
      </c>
      <c r="B16" s="2" t="s">
        <v>25</v>
      </c>
      <c r="C16" s="5" t="s">
        <v>26</v>
      </c>
      <c r="D16" s="5" t="s">
        <v>36</v>
      </c>
      <c r="E16" s="137">
        <f>I16+M16+Q16+U16+Y16+AC16</f>
        <v>46</v>
      </c>
      <c r="F16" s="127"/>
      <c r="G16" s="17">
        <v>1.1000000000000001</v>
      </c>
      <c r="H16" s="13"/>
      <c r="I16" s="159"/>
      <c r="J16" s="179"/>
      <c r="K16" s="21">
        <v>1.2</v>
      </c>
      <c r="L16" s="13"/>
      <c r="M16" s="159"/>
      <c r="N16" s="163"/>
      <c r="O16" s="31">
        <v>1.2</v>
      </c>
      <c r="P16" s="18">
        <v>67.411000000000001</v>
      </c>
      <c r="Q16" s="170">
        <v>22</v>
      </c>
      <c r="R16" s="131">
        <v>17</v>
      </c>
      <c r="S16" s="26">
        <v>1.3</v>
      </c>
      <c r="T16" s="161">
        <v>67.188000000000002</v>
      </c>
      <c r="U16" s="137">
        <v>24</v>
      </c>
      <c r="V16" s="127">
        <v>19</v>
      </c>
      <c r="W16" s="17">
        <v>1.2</v>
      </c>
      <c r="X16" s="13"/>
      <c r="Y16" s="137"/>
      <c r="Z16" s="127"/>
      <c r="AA16" s="17">
        <v>1.3</v>
      </c>
      <c r="AB16" s="13"/>
      <c r="AC16" s="137"/>
      <c r="AD16" s="127"/>
    </row>
    <row r="17" spans="1:30">
      <c r="A17" s="2" t="s">
        <v>37</v>
      </c>
      <c r="B17" s="2" t="s">
        <v>38</v>
      </c>
      <c r="C17" s="2" t="s">
        <v>39</v>
      </c>
      <c r="D17" s="5" t="s">
        <v>40</v>
      </c>
      <c r="E17" s="137"/>
      <c r="F17" s="127"/>
      <c r="G17" s="17">
        <v>1.1000000000000001</v>
      </c>
      <c r="H17" s="13"/>
      <c r="I17" s="137"/>
      <c r="J17" s="127"/>
      <c r="K17" s="21">
        <v>1.2</v>
      </c>
      <c r="L17" s="13"/>
      <c r="M17" s="137"/>
      <c r="N17" s="154"/>
      <c r="O17" s="31">
        <v>1.2</v>
      </c>
      <c r="P17" s="18"/>
      <c r="Q17" s="170"/>
      <c r="R17" s="131"/>
      <c r="S17" s="26">
        <v>1.3</v>
      </c>
      <c r="T17" s="161"/>
      <c r="U17" s="137"/>
      <c r="V17" s="127"/>
      <c r="W17" s="17">
        <v>1.2</v>
      </c>
      <c r="X17" s="13"/>
      <c r="Y17" s="137"/>
      <c r="Z17" s="127"/>
      <c r="AA17" s="17">
        <v>1.3</v>
      </c>
      <c r="AB17" s="13"/>
      <c r="AC17" s="137"/>
      <c r="AD17" s="127"/>
    </row>
    <row r="18" spans="1:30">
      <c r="A18" s="2" t="s">
        <v>273</v>
      </c>
      <c r="B18" s="2" t="s">
        <v>274</v>
      </c>
      <c r="C18" s="2" t="s">
        <v>22</v>
      </c>
      <c r="D18" s="5" t="s">
        <v>275</v>
      </c>
      <c r="E18" s="137"/>
      <c r="F18" s="127"/>
      <c r="G18" s="17">
        <v>1.1000000000000001</v>
      </c>
      <c r="H18" s="13"/>
      <c r="I18" s="137"/>
      <c r="J18" s="127"/>
      <c r="K18" s="21">
        <v>1.2</v>
      </c>
      <c r="L18" s="13"/>
      <c r="M18" s="137"/>
      <c r="N18" s="154"/>
      <c r="O18" s="31">
        <v>1.2</v>
      </c>
      <c r="P18" s="18"/>
      <c r="Q18" s="170"/>
      <c r="R18" s="131"/>
      <c r="S18" s="26">
        <v>1.3</v>
      </c>
      <c r="T18" s="161"/>
      <c r="U18" s="137"/>
      <c r="V18" s="127"/>
      <c r="W18" s="17">
        <v>1.2</v>
      </c>
      <c r="X18" s="13"/>
      <c r="Y18" s="137"/>
      <c r="Z18" s="127"/>
      <c r="AA18" s="17">
        <v>1.3</v>
      </c>
      <c r="AB18" s="13"/>
      <c r="AC18" s="137"/>
      <c r="AD18" s="127"/>
    </row>
    <row r="19" spans="1:30">
      <c r="A19" s="2" t="s">
        <v>45</v>
      </c>
      <c r="B19" s="2" t="s">
        <v>46</v>
      </c>
      <c r="C19" s="2" t="s">
        <v>174</v>
      </c>
      <c r="D19" s="5" t="s">
        <v>276</v>
      </c>
      <c r="E19" s="137">
        <f>I19+M19+Q19+U19+Y19+AC19</f>
        <v>19</v>
      </c>
      <c r="F19" s="127"/>
      <c r="G19" s="17">
        <v>1.1000000000000001</v>
      </c>
      <c r="H19" s="13"/>
      <c r="I19" s="137"/>
      <c r="J19" s="127"/>
      <c r="K19" s="21">
        <v>1.2</v>
      </c>
      <c r="L19" s="13"/>
      <c r="M19" s="137"/>
      <c r="N19" s="154"/>
      <c r="O19" s="31">
        <v>1.2</v>
      </c>
      <c r="P19" s="18">
        <v>63.929900000000004</v>
      </c>
      <c r="Q19" s="170">
        <v>19</v>
      </c>
      <c r="R19" s="131">
        <v>13</v>
      </c>
      <c r="S19" s="26">
        <v>1.3</v>
      </c>
      <c r="T19" s="48">
        <v>59.582999999999998</v>
      </c>
      <c r="U19" s="137"/>
      <c r="V19" s="60" t="s">
        <v>183</v>
      </c>
      <c r="W19" s="17">
        <v>1.2</v>
      </c>
      <c r="X19" s="13"/>
      <c r="Y19" s="137"/>
      <c r="Z19" s="127"/>
      <c r="AA19" s="17">
        <v>1.3</v>
      </c>
      <c r="AB19" s="13"/>
      <c r="AC19" s="137"/>
      <c r="AD19" s="127"/>
    </row>
    <row r="20" spans="1:30">
      <c r="A20" s="2" t="s">
        <v>170</v>
      </c>
      <c r="B20" s="2" t="s">
        <v>171</v>
      </c>
      <c r="C20" s="2" t="s">
        <v>172</v>
      </c>
      <c r="D20" s="5" t="s">
        <v>173</v>
      </c>
      <c r="E20" s="137">
        <f>I20+M20+Q20+U20+Y20+AC20</f>
        <v>68</v>
      </c>
      <c r="F20" s="127">
        <v>39</v>
      </c>
      <c r="G20" s="17">
        <v>1.1000000000000001</v>
      </c>
      <c r="H20" s="13"/>
      <c r="I20" s="137"/>
      <c r="J20" s="127"/>
      <c r="K20" s="21">
        <v>1.2</v>
      </c>
      <c r="L20" s="13">
        <v>69.463999999999999</v>
      </c>
      <c r="M20" s="137">
        <v>18</v>
      </c>
      <c r="N20" s="154">
        <v>19</v>
      </c>
      <c r="O20" s="31">
        <v>1.2</v>
      </c>
      <c r="P20" s="18">
        <v>72.588999999999999</v>
      </c>
      <c r="Q20" s="170">
        <v>25</v>
      </c>
      <c r="R20" s="131">
        <v>20</v>
      </c>
      <c r="S20" s="26">
        <v>1.3</v>
      </c>
      <c r="T20" s="161">
        <v>69.271000000000001</v>
      </c>
      <c r="U20" s="137">
        <v>25</v>
      </c>
      <c r="V20" s="127">
        <v>20</v>
      </c>
      <c r="W20" s="17">
        <v>1.2</v>
      </c>
      <c r="X20" s="13"/>
      <c r="Y20" s="137"/>
      <c r="Z20" s="127"/>
      <c r="AA20" s="17">
        <v>1.3</v>
      </c>
      <c r="AB20" s="13"/>
      <c r="AC20" s="137"/>
      <c r="AD20" s="127"/>
    </row>
    <row r="21" spans="1:30" s="32" customFormat="1" ht="16.5" thickBot="1">
      <c r="A21" s="34" t="s">
        <v>329</v>
      </c>
      <c r="B21" s="34" t="s">
        <v>167</v>
      </c>
      <c r="C21" s="34" t="s">
        <v>330</v>
      </c>
      <c r="D21" s="116" t="s">
        <v>331</v>
      </c>
      <c r="E21" s="139"/>
      <c r="F21" s="135"/>
      <c r="G21" s="23">
        <v>1.1000000000000001</v>
      </c>
      <c r="H21" s="117"/>
      <c r="I21" s="160"/>
      <c r="J21" s="289"/>
      <c r="K21" s="25">
        <v>1.2</v>
      </c>
      <c r="L21" s="117"/>
      <c r="M21" s="160"/>
      <c r="N21" s="164"/>
      <c r="O21" s="40">
        <v>1.2</v>
      </c>
      <c r="P21" s="41"/>
      <c r="Q21" s="171"/>
      <c r="R21" s="162"/>
      <c r="S21" s="42">
        <v>1.3</v>
      </c>
      <c r="T21" s="59">
        <v>51.563000000000002</v>
      </c>
      <c r="U21" s="160"/>
      <c r="V21" s="58" t="s">
        <v>183</v>
      </c>
      <c r="W21" s="23">
        <v>1.2</v>
      </c>
      <c r="X21" s="117"/>
      <c r="Y21" s="160"/>
      <c r="Z21" s="135"/>
      <c r="AA21" s="23">
        <v>1.3</v>
      </c>
      <c r="AB21" s="117"/>
      <c r="AC21" s="160"/>
      <c r="AD21" s="135"/>
    </row>
    <row r="22" spans="1:30" ht="16.5" thickBot="1"/>
    <row r="23" spans="1:30" ht="16.5" thickBot="1">
      <c r="G23" s="319" t="s">
        <v>324</v>
      </c>
      <c r="H23" s="320"/>
      <c r="I23" s="320"/>
      <c r="J23" s="303"/>
      <c r="K23" s="303"/>
      <c r="L23" s="303"/>
      <c r="M23" s="303"/>
      <c r="N23" s="304"/>
      <c r="O23" s="301" t="s">
        <v>1</v>
      </c>
      <c r="P23" s="321"/>
      <c r="Q23" s="321"/>
      <c r="R23" s="321"/>
      <c r="S23" s="321"/>
      <c r="T23" s="321"/>
      <c r="U23" s="321"/>
      <c r="V23" s="322"/>
      <c r="W23" s="309" t="s">
        <v>325</v>
      </c>
      <c r="X23" s="310"/>
      <c r="Y23" s="310"/>
      <c r="Z23" s="323"/>
      <c r="AA23" s="323"/>
      <c r="AB23" s="323"/>
      <c r="AC23" s="323"/>
      <c r="AD23" s="311"/>
    </row>
    <row r="24" spans="1:30" s="68" customFormat="1" ht="47.25">
      <c r="A24" s="74" t="s">
        <v>332</v>
      </c>
      <c r="B24" s="74"/>
      <c r="C24" s="74"/>
      <c r="D24" s="74"/>
      <c r="E24" s="193" t="s">
        <v>4</v>
      </c>
      <c r="F24" s="82" t="s">
        <v>5</v>
      </c>
      <c r="G24" s="72" t="s">
        <v>326</v>
      </c>
      <c r="H24" s="83" t="s">
        <v>327</v>
      </c>
      <c r="I24" s="152" t="s">
        <v>10</v>
      </c>
      <c r="J24" s="82" t="s">
        <v>11</v>
      </c>
      <c r="K24" s="72" t="s">
        <v>326</v>
      </c>
      <c r="L24" s="83" t="s">
        <v>327</v>
      </c>
      <c r="M24" s="165" t="s">
        <v>10</v>
      </c>
      <c r="N24" s="82" t="s">
        <v>11</v>
      </c>
      <c r="O24" s="72" t="s">
        <v>326</v>
      </c>
      <c r="P24" s="83" t="s">
        <v>327</v>
      </c>
      <c r="Q24" s="141" t="s">
        <v>10</v>
      </c>
      <c r="R24" s="82" t="s">
        <v>11</v>
      </c>
      <c r="S24" s="72" t="s">
        <v>326</v>
      </c>
      <c r="T24" s="83" t="s">
        <v>327</v>
      </c>
      <c r="U24" s="152" t="s">
        <v>10</v>
      </c>
      <c r="V24" s="82" t="s">
        <v>11</v>
      </c>
      <c r="W24" s="75" t="s">
        <v>326</v>
      </c>
      <c r="X24" s="86" t="s">
        <v>327</v>
      </c>
      <c r="Y24" s="152" t="s">
        <v>10</v>
      </c>
      <c r="Z24" s="82" t="s">
        <v>11</v>
      </c>
      <c r="AA24" s="75" t="s">
        <v>326</v>
      </c>
      <c r="AB24" s="86" t="s">
        <v>327</v>
      </c>
      <c r="AC24" s="152" t="s">
        <v>10</v>
      </c>
      <c r="AD24" s="105" t="s">
        <v>11</v>
      </c>
    </row>
    <row r="25" spans="1:30">
      <c r="A25" s="1" t="s">
        <v>12</v>
      </c>
      <c r="B25" s="1" t="s">
        <v>13</v>
      </c>
      <c r="C25" s="1" t="s">
        <v>14</v>
      </c>
      <c r="D25" s="4" t="s">
        <v>15</v>
      </c>
      <c r="E25" s="137"/>
      <c r="F25" s="127"/>
      <c r="G25" s="21">
        <v>2.1</v>
      </c>
      <c r="H25" s="13"/>
      <c r="I25" s="159"/>
      <c r="J25" s="179"/>
      <c r="K25" s="21">
        <v>2.2000000000000002</v>
      </c>
      <c r="L25" s="13"/>
      <c r="M25" s="264"/>
      <c r="N25" s="179"/>
      <c r="O25" s="125">
        <v>2.2000000000000002</v>
      </c>
      <c r="P25" s="13"/>
      <c r="Q25" s="170"/>
      <c r="R25" s="127"/>
      <c r="S25" s="125">
        <v>2.2999999999999998</v>
      </c>
      <c r="T25" s="13"/>
      <c r="U25" s="137"/>
      <c r="V25" s="127"/>
      <c r="W25" s="125">
        <v>2.2000000000000002</v>
      </c>
      <c r="X25" s="13"/>
      <c r="Y25" s="137"/>
      <c r="Z25" s="127"/>
      <c r="AA25" s="125">
        <v>2.2999999999999998</v>
      </c>
      <c r="AB25" s="13"/>
      <c r="AC25" s="137"/>
      <c r="AD25" s="154"/>
    </row>
    <row r="26" spans="1:30">
      <c r="A26" s="2" t="s">
        <v>262</v>
      </c>
      <c r="B26" s="2" t="s">
        <v>263</v>
      </c>
      <c r="C26" s="2" t="s">
        <v>18</v>
      </c>
      <c r="D26" s="5" t="s">
        <v>264</v>
      </c>
      <c r="E26" s="137"/>
      <c r="F26" s="127"/>
      <c r="G26" s="21">
        <v>2.1</v>
      </c>
      <c r="H26" s="13"/>
      <c r="I26" s="137"/>
      <c r="J26" s="127"/>
      <c r="K26" s="21">
        <v>2.2000000000000002</v>
      </c>
      <c r="L26" s="13"/>
      <c r="M26" s="177"/>
      <c r="N26" s="127"/>
      <c r="O26" s="125">
        <v>2.2000000000000002</v>
      </c>
      <c r="P26" s="13"/>
      <c r="Q26" s="170"/>
      <c r="R26" s="127"/>
      <c r="S26" s="125">
        <v>2.2999999999999998</v>
      </c>
      <c r="T26" s="13"/>
      <c r="U26" s="137"/>
      <c r="V26" s="127"/>
      <c r="W26" s="125">
        <v>2.2000000000000002</v>
      </c>
      <c r="X26" s="13"/>
      <c r="Y26" s="137"/>
      <c r="Z26" s="127"/>
      <c r="AA26" s="125">
        <v>2.2999999999999998</v>
      </c>
      <c r="AB26" s="13"/>
      <c r="AC26" s="137"/>
      <c r="AD26" s="154"/>
    </row>
    <row r="27" spans="1:30">
      <c r="A27" s="2" t="s">
        <v>283</v>
      </c>
      <c r="B27" s="2" t="s">
        <v>284</v>
      </c>
      <c r="C27" s="2" t="s">
        <v>285</v>
      </c>
      <c r="D27" s="5" t="s">
        <v>286</v>
      </c>
      <c r="E27" s="137">
        <f>I27+M27+Q27+U27+Y27+AC27</f>
        <v>49</v>
      </c>
      <c r="F27" s="127"/>
      <c r="G27" s="21">
        <v>2.1</v>
      </c>
      <c r="H27" s="13"/>
      <c r="I27" s="137"/>
      <c r="J27" s="127"/>
      <c r="K27" s="21">
        <v>2.2000000000000002</v>
      </c>
      <c r="L27" s="13"/>
      <c r="M27" s="177"/>
      <c r="N27" s="127"/>
      <c r="O27" s="125">
        <v>2.2000000000000002</v>
      </c>
      <c r="P27" s="13">
        <v>65.858999999999995</v>
      </c>
      <c r="Q27" s="170">
        <v>25</v>
      </c>
      <c r="R27" s="127">
        <v>20</v>
      </c>
      <c r="S27" s="125">
        <v>2.2999999999999998</v>
      </c>
      <c r="T27" s="13">
        <v>62.5</v>
      </c>
      <c r="U27" s="137">
        <v>24</v>
      </c>
      <c r="V27" s="127">
        <v>19</v>
      </c>
      <c r="W27" s="125">
        <v>2.2000000000000002</v>
      </c>
      <c r="X27" s="13"/>
      <c r="Y27" s="137"/>
      <c r="Z27" s="127"/>
      <c r="AA27" s="125">
        <v>2.2999999999999998</v>
      </c>
      <c r="AB27" s="13"/>
      <c r="AC27" s="137"/>
      <c r="AD27" s="154"/>
    </row>
    <row r="28" spans="1:30">
      <c r="A28" s="2" t="s">
        <v>24</v>
      </c>
      <c r="B28" s="2" t="s">
        <v>25</v>
      </c>
      <c r="C28" s="2" t="s">
        <v>26</v>
      </c>
      <c r="D28" s="5" t="s">
        <v>27</v>
      </c>
      <c r="E28" s="137"/>
      <c r="F28" s="127"/>
      <c r="G28" s="21">
        <v>2.1</v>
      </c>
      <c r="H28" s="13"/>
      <c r="I28" s="137"/>
      <c r="J28" s="127"/>
      <c r="K28" s="21">
        <v>2.2000000000000002</v>
      </c>
      <c r="L28" s="13"/>
      <c r="M28" s="177"/>
      <c r="N28" s="127"/>
      <c r="O28" s="125">
        <v>2.2000000000000002</v>
      </c>
      <c r="P28" s="13"/>
      <c r="Q28" s="170"/>
      <c r="R28" s="127"/>
      <c r="S28" s="125">
        <v>2.2999999999999998</v>
      </c>
      <c r="T28" s="13"/>
      <c r="U28" s="137"/>
      <c r="V28" s="127"/>
      <c r="W28" s="125">
        <v>2.2000000000000002</v>
      </c>
      <c r="X28" s="13"/>
      <c r="Y28" s="137"/>
      <c r="Z28" s="127"/>
      <c r="AA28" s="125">
        <v>2.2999999999999998</v>
      </c>
      <c r="AB28" s="13"/>
      <c r="AC28" s="137"/>
      <c r="AD28" s="154"/>
    </row>
    <row r="29" spans="1:30">
      <c r="A29" s="2" t="s">
        <v>28</v>
      </c>
      <c r="B29" s="2" t="s">
        <v>25</v>
      </c>
      <c r="C29" s="2" t="s">
        <v>26</v>
      </c>
      <c r="D29" s="5" t="s">
        <v>29</v>
      </c>
      <c r="E29" s="137">
        <f t="shared" ref="E29:E34" si="0">I29+M29+Q29+U29+Y29+AC29</f>
        <v>68</v>
      </c>
      <c r="F29" s="127">
        <v>40</v>
      </c>
      <c r="G29" s="21">
        <v>2.1</v>
      </c>
      <c r="H29" s="13">
        <v>70</v>
      </c>
      <c r="I29" s="137">
        <v>0</v>
      </c>
      <c r="J29" s="291" t="s">
        <v>71</v>
      </c>
      <c r="K29" s="21">
        <v>2.2000000000000002</v>
      </c>
      <c r="L29" s="13">
        <v>69.063000000000002</v>
      </c>
      <c r="M29" s="177">
        <v>20</v>
      </c>
      <c r="N29" s="127">
        <v>20</v>
      </c>
      <c r="O29" s="125">
        <v>2.2000000000000002</v>
      </c>
      <c r="P29" s="13">
        <v>64.688000000000002</v>
      </c>
      <c r="Q29" s="170">
        <v>23</v>
      </c>
      <c r="R29" s="127">
        <v>18</v>
      </c>
      <c r="S29" s="125">
        <v>2.2999999999999998</v>
      </c>
      <c r="T29" s="13">
        <v>62.784999999999997</v>
      </c>
      <c r="U29" s="137">
        <v>25</v>
      </c>
      <c r="V29" s="127">
        <v>20</v>
      </c>
      <c r="W29" s="125">
        <v>2.2000000000000002</v>
      </c>
      <c r="X29" s="13"/>
      <c r="Y29" s="137"/>
      <c r="Z29" s="127"/>
      <c r="AA29" s="125">
        <v>2.2999999999999998</v>
      </c>
      <c r="AB29" s="13"/>
      <c r="AC29" s="137"/>
      <c r="AD29" s="154"/>
    </row>
    <row r="30" spans="1:30">
      <c r="A30" s="2" t="s">
        <v>45</v>
      </c>
      <c r="B30" s="2" t="s">
        <v>46</v>
      </c>
      <c r="C30" s="2" t="s">
        <v>174</v>
      </c>
      <c r="D30" s="5" t="s">
        <v>175</v>
      </c>
      <c r="E30" s="137"/>
      <c r="F30" s="127"/>
      <c r="G30" s="21">
        <v>2.1</v>
      </c>
      <c r="H30" s="13"/>
      <c r="I30" s="137"/>
      <c r="J30" s="127"/>
      <c r="K30" s="21">
        <v>2.2000000000000002</v>
      </c>
      <c r="L30" s="13"/>
      <c r="M30" s="177"/>
      <c r="N30" s="127"/>
      <c r="O30" s="125">
        <v>2.2000000000000002</v>
      </c>
      <c r="P30" s="13"/>
      <c r="Q30" s="170"/>
      <c r="R30" s="127"/>
      <c r="S30" s="125">
        <v>2.2999999999999998</v>
      </c>
      <c r="T30" s="13"/>
      <c r="U30" s="137"/>
      <c r="V30" s="127"/>
      <c r="W30" s="125">
        <v>2.2000000000000002</v>
      </c>
      <c r="X30" s="13"/>
      <c r="Y30" s="137"/>
      <c r="Z30" s="127"/>
      <c r="AA30" s="125">
        <v>2.2999999999999998</v>
      </c>
      <c r="AB30" s="13"/>
      <c r="AC30" s="137"/>
      <c r="AD30" s="154"/>
    </row>
    <row r="31" spans="1:30">
      <c r="A31" s="2" t="s">
        <v>28</v>
      </c>
      <c r="B31" s="2" t="s">
        <v>25</v>
      </c>
      <c r="C31" s="2" t="s">
        <v>26</v>
      </c>
      <c r="D31" s="5" t="s">
        <v>36</v>
      </c>
      <c r="E31" s="137"/>
      <c r="F31" s="127"/>
      <c r="G31" s="21">
        <v>2.1</v>
      </c>
      <c r="H31" s="13"/>
      <c r="I31" s="137"/>
      <c r="J31" s="127"/>
      <c r="K31" s="21">
        <v>2.2000000000000002</v>
      </c>
      <c r="L31" s="13"/>
      <c r="M31" s="177"/>
      <c r="N31" s="127"/>
      <c r="O31" s="125">
        <v>2.2000000000000002</v>
      </c>
      <c r="P31" s="13"/>
      <c r="Q31" s="170"/>
      <c r="R31" s="127"/>
      <c r="S31" s="125">
        <v>2.2999999999999998</v>
      </c>
      <c r="T31" s="13"/>
      <c r="U31" s="137"/>
      <c r="V31" s="127"/>
      <c r="W31" s="125">
        <v>2.2000000000000002</v>
      </c>
      <c r="X31" s="13"/>
      <c r="Y31" s="137"/>
      <c r="Z31" s="127"/>
      <c r="AA31" s="125">
        <v>2.2999999999999998</v>
      </c>
      <c r="AB31" s="13"/>
      <c r="AC31" s="137"/>
      <c r="AD31" s="154"/>
    </row>
    <row r="32" spans="1:30">
      <c r="A32" s="2" t="s">
        <v>273</v>
      </c>
      <c r="B32" s="2" t="s">
        <v>274</v>
      </c>
      <c r="C32" s="2" t="s">
        <v>22</v>
      </c>
      <c r="D32" s="5" t="s">
        <v>275</v>
      </c>
      <c r="E32" s="137"/>
      <c r="F32" s="127"/>
      <c r="G32" s="21">
        <v>2.1</v>
      </c>
      <c r="H32" s="13"/>
      <c r="I32" s="137"/>
      <c r="J32" s="127"/>
      <c r="K32" s="21">
        <v>2.2000000000000002</v>
      </c>
      <c r="L32" s="13"/>
      <c r="M32" s="177"/>
      <c r="N32" s="127"/>
      <c r="O32" s="125">
        <v>2.2000000000000002</v>
      </c>
      <c r="P32" s="13"/>
      <c r="Q32" s="170"/>
      <c r="R32" s="127"/>
      <c r="S32" s="125">
        <v>2.2999999999999998</v>
      </c>
      <c r="T32" s="13"/>
      <c r="U32" s="137"/>
      <c r="V32" s="127"/>
      <c r="W32" s="125">
        <v>2.2000000000000002</v>
      </c>
      <c r="X32" s="13"/>
      <c r="Y32" s="137"/>
      <c r="Z32" s="127"/>
      <c r="AA32" s="125">
        <v>2.2999999999999998</v>
      </c>
      <c r="AB32" s="13"/>
      <c r="AC32" s="137"/>
      <c r="AD32" s="154"/>
    </row>
    <row r="33" spans="1:30">
      <c r="A33" s="2" t="s">
        <v>45</v>
      </c>
      <c r="B33" s="2" t="s">
        <v>46</v>
      </c>
      <c r="C33" s="2" t="s">
        <v>174</v>
      </c>
      <c r="D33" s="5" t="s">
        <v>276</v>
      </c>
      <c r="E33" s="137"/>
      <c r="F33" s="127"/>
      <c r="G33" s="21">
        <v>2.1</v>
      </c>
      <c r="H33" s="13"/>
      <c r="I33" s="137"/>
      <c r="J33" s="127"/>
      <c r="K33" s="21">
        <v>2.2000000000000002</v>
      </c>
      <c r="L33" s="13"/>
      <c r="M33" s="177"/>
      <c r="N33" s="127"/>
      <c r="O33" s="125">
        <v>2.2000000000000002</v>
      </c>
      <c r="P33" s="13"/>
      <c r="Q33" s="170"/>
      <c r="R33" s="127"/>
      <c r="S33" s="125">
        <v>2.2999999999999998</v>
      </c>
      <c r="T33" s="13"/>
      <c r="U33" s="137"/>
      <c r="V33" s="127"/>
      <c r="W33" s="125">
        <v>2.2000000000000002</v>
      </c>
      <c r="X33" s="13"/>
      <c r="Y33" s="137"/>
      <c r="Z33" s="127"/>
      <c r="AA33" s="125">
        <v>2.2999999999999998</v>
      </c>
      <c r="AB33" s="13"/>
      <c r="AC33" s="137"/>
      <c r="AD33" s="154"/>
    </row>
    <row r="34" spans="1:30">
      <c r="A34" s="2" t="s">
        <v>170</v>
      </c>
      <c r="B34" s="2" t="s">
        <v>171</v>
      </c>
      <c r="C34" s="2" t="s">
        <v>172</v>
      </c>
      <c r="D34" s="33" t="s">
        <v>173</v>
      </c>
      <c r="E34" s="137">
        <f t="shared" si="0"/>
        <v>66</v>
      </c>
      <c r="F34" s="134">
        <v>37</v>
      </c>
      <c r="G34" s="21">
        <v>2.1</v>
      </c>
      <c r="H34" s="44"/>
      <c r="I34" s="138"/>
      <c r="J34" s="134"/>
      <c r="K34" s="21">
        <v>2.2000000000000002</v>
      </c>
      <c r="L34" s="44">
        <v>68.75</v>
      </c>
      <c r="M34" s="272">
        <v>19</v>
      </c>
      <c r="N34" s="127">
        <v>19</v>
      </c>
      <c r="O34" s="125">
        <v>2.2000000000000002</v>
      </c>
      <c r="P34" s="61">
        <v>65.781000000000006</v>
      </c>
      <c r="Q34" s="174">
        <v>24</v>
      </c>
      <c r="R34" s="134">
        <v>19</v>
      </c>
      <c r="S34" s="126">
        <v>2.2999999999999998</v>
      </c>
      <c r="T34" s="44">
        <v>62.429000000000002</v>
      </c>
      <c r="U34" s="138">
        <v>23</v>
      </c>
      <c r="V34" s="134">
        <v>18</v>
      </c>
      <c r="W34" s="125">
        <v>2.2000000000000002</v>
      </c>
      <c r="X34" s="44"/>
      <c r="Y34" s="138"/>
      <c r="Z34" s="134"/>
      <c r="AA34" s="125">
        <v>2.2999999999999998</v>
      </c>
      <c r="AB34" s="44"/>
      <c r="AC34" s="138"/>
      <c r="AD34" s="169"/>
    </row>
    <row r="35" spans="1:30" ht="16.5" thickBot="1">
      <c r="A35" s="2" t="s">
        <v>180</v>
      </c>
      <c r="B35" s="2" t="s">
        <v>181</v>
      </c>
      <c r="C35" s="5" t="s">
        <v>182</v>
      </c>
      <c r="D35" s="5" t="s">
        <v>328</v>
      </c>
      <c r="E35" s="137">
        <f>I35+M35+U35+Y35+AC35</f>
        <v>20</v>
      </c>
      <c r="F35" s="135"/>
      <c r="G35" s="21">
        <v>2.1</v>
      </c>
      <c r="H35" s="13">
        <v>62.981000000000002</v>
      </c>
      <c r="I35" s="139">
        <v>20</v>
      </c>
      <c r="J35" s="135">
        <v>20</v>
      </c>
      <c r="K35" s="21">
        <v>2.2000000000000002</v>
      </c>
      <c r="L35" s="13"/>
      <c r="M35" s="178"/>
      <c r="N35" s="135"/>
      <c r="O35" s="125">
        <v>2.2000000000000002</v>
      </c>
      <c r="P35" s="271">
        <v>51.405999999999999</v>
      </c>
      <c r="Q35" s="175" t="s">
        <v>183</v>
      </c>
      <c r="R35" s="85"/>
      <c r="S35" s="125">
        <v>2.2999999999999998</v>
      </c>
      <c r="T35" s="13"/>
      <c r="U35" s="139"/>
      <c r="V35" s="85" t="s">
        <v>152</v>
      </c>
      <c r="W35" s="125">
        <v>2.2000000000000002</v>
      </c>
      <c r="X35" s="13"/>
      <c r="Y35" s="139"/>
      <c r="Z35" s="135"/>
      <c r="AA35" s="125">
        <v>2.2999999999999998</v>
      </c>
      <c r="AB35" s="13"/>
      <c r="AC35" s="139"/>
      <c r="AD35" s="156"/>
    </row>
    <row r="36" spans="1:30" ht="16.5" thickBot="1">
      <c r="A36" s="7"/>
      <c r="B36" s="7"/>
      <c r="C36" s="7"/>
      <c r="D36" s="7"/>
      <c r="V36" s="81"/>
      <c r="W36" s="11"/>
      <c r="Y36" s="269"/>
      <c r="Z36" s="269"/>
      <c r="AA36" s="11"/>
      <c r="AC36" s="269"/>
      <c r="AD36" s="270"/>
    </row>
    <row r="37" spans="1:30" ht="16.5" thickBot="1">
      <c r="G37" s="319" t="s">
        <v>324</v>
      </c>
      <c r="H37" s="320"/>
      <c r="I37" s="320"/>
      <c r="J37" s="303"/>
      <c r="K37" s="303"/>
      <c r="L37" s="303"/>
      <c r="M37" s="303"/>
      <c r="N37" s="304"/>
      <c r="O37" s="301" t="s">
        <v>1</v>
      </c>
      <c r="P37" s="321"/>
      <c r="Q37" s="321"/>
      <c r="R37" s="321"/>
      <c r="S37" s="321"/>
      <c r="T37" s="321"/>
      <c r="U37" s="321"/>
      <c r="V37" s="322"/>
      <c r="W37" s="309" t="s">
        <v>325</v>
      </c>
      <c r="X37" s="310"/>
      <c r="Y37" s="310"/>
      <c r="Z37" s="323"/>
      <c r="AA37" s="323"/>
      <c r="AB37" s="323"/>
      <c r="AC37" s="323"/>
      <c r="AD37" s="311"/>
    </row>
    <row r="38" spans="1:30" s="68" customFormat="1" ht="47.25">
      <c r="A38" s="74" t="s">
        <v>333</v>
      </c>
      <c r="B38" s="74"/>
      <c r="C38" s="74"/>
      <c r="D38" s="74"/>
      <c r="E38" s="193" t="s">
        <v>4</v>
      </c>
      <c r="F38" s="82" t="s">
        <v>5</v>
      </c>
      <c r="G38" s="72" t="s">
        <v>326</v>
      </c>
      <c r="H38" s="83" t="s">
        <v>327</v>
      </c>
      <c r="I38" s="152" t="s">
        <v>10</v>
      </c>
      <c r="J38" s="82" t="s">
        <v>11</v>
      </c>
      <c r="K38" s="72" t="s">
        <v>326</v>
      </c>
      <c r="L38" s="83" t="s">
        <v>327</v>
      </c>
      <c r="M38" s="152" t="s">
        <v>10</v>
      </c>
      <c r="N38" s="82" t="s">
        <v>11</v>
      </c>
      <c r="O38" s="63" t="s">
        <v>326</v>
      </c>
      <c r="P38" s="70" t="s">
        <v>327</v>
      </c>
      <c r="Q38" s="141" t="s">
        <v>10</v>
      </c>
      <c r="R38" s="82" t="s">
        <v>11</v>
      </c>
      <c r="S38" s="63" t="s">
        <v>326</v>
      </c>
      <c r="T38" s="70" t="s">
        <v>327</v>
      </c>
      <c r="U38" s="152" t="s">
        <v>10</v>
      </c>
      <c r="V38" s="82" t="s">
        <v>11</v>
      </c>
      <c r="W38" s="63" t="s">
        <v>326</v>
      </c>
      <c r="X38" s="83" t="s">
        <v>327</v>
      </c>
      <c r="Y38" s="152" t="s">
        <v>10</v>
      </c>
      <c r="Z38" s="82" t="s">
        <v>11</v>
      </c>
      <c r="AA38" s="63" t="s">
        <v>326</v>
      </c>
      <c r="AB38" s="83" t="s">
        <v>327</v>
      </c>
      <c r="AC38" s="152" t="s">
        <v>10</v>
      </c>
      <c r="AD38" s="82" t="s">
        <v>11</v>
      </c>
    </row>
    <row r="39" spans="1:30">
      <c r="A39" s="1" t="s">
        <v>12</v>
      </c>
      <c r="B39" s="1" t="s">
        <v>13</v>
      </c>
      <c r="C39" s="4" t="s">
        <v>14</v>
      </c>
      <c r="D39" s="4" t="s">
        <v>15</v>
      </c>
      <c r="E39" s="137"/>
      <c r="F39" s="127"/>
      <c r="G39" s="21">
        <v>1.1000000000000001</v>
      </c>
      <c r="H39" s="13"/>
      <c r="I39" s="137"/>
      <c r="J39" s="127"/>
      <c r="K39" s="21">
        <v>1.2</v>
      </c>
      <c r="L39" s="13"/>
      <c r="M39" s="137"/>
      <c r="N39" s="154"/>
      <c r="O39" s="31">
        <v>1.2</v>
      </c>
      <c r="P39" s="18"/>
      <c r="Q39" s="170"/>
      <c r="R39" s="127"/>
      <c r="S39" s="26">
        <v>1.3</v>
      </c>
      <c r="T39" s="18"/>
      <c r="U39" s="137"/>
      <c r="V39" s="127"/>
      <c r="W39" s="17">
        <v>1.2</v>
      </c>
      <c r="X39" s="13"/>
      <c r="Y39" s="137"/>
      <c r="Z39" s="127"/>
      <c r="AA39" s="17">
        <v>1.3</v>
      </c>
      <c r="AB39" s="13"/>
      <c r="AC39" s="137"/>
      <c r="AD39" s="127"/>
    </row>
    <row r="40" spans="1:30">
      <c r="A40" s="2" t="s">
        <v>148</v>
      </c>
      <c r="B40" s="2" t="s">
        <v>191</v>
      </c>
      <c r="C40" s="5" t="s">
        <v>192</v>
      </c>
      <c r="D40" s="5" t="s">
        <v>199</v>
      </c>
      <c r="E40" s="137"/>
      <c r="F40" s="127"/>
      <c r="G40" s="21">
        <v>1.1000000000000001</v>
      </c>
      <c r="H40" s="13"/>
      <c r="I40" s="137"/>
      <c r="J40" s="127"/>
      <c r="K40" s="21">
        <v>1.2</v>
      </c>
      <c r="L40" s="13"/>
      <c r="M40" s="137"/>
      <c r="N40" s="154"/>
      <c r="O40" s="31">
        <v>1.2</v>
      </c>
      <c r="P40" s="50">
        <v>55.445999999999998</v>
      </c>
      <c r="Q40" s="172" t="s">
        <v>183</v>
      </c>
      <c r="R40" s="60"/>
      <c r="S40" s="26">
        <v>1.3</v>
      </c>
      <c r="T40" s="50">
        <v>52.603999999999999</v>
      </c>
      <c r="U40" s="60" t="s">
        <v>183</v>
      </c>
      <c r="V40" s="60" t="s">
        <v>183</v>
      </c>
      <c r="W40" s="17">
        <v>1.2</v>
      </c>
      <c r="X40" s="13"/>
      <c r="Y40" s="137"/>
      <c r="Z40" s="127"/>
      <c r="AA40" s="17">
        <v>1.3</v>
      </c>
      <c r="AB40" s="13"/>
      <c r="AC40" s="137"/>
      <c r="AD40" s="127"/>
    </row>
    <row r="41" spans="1:30">
      <c r="A41" s="2" t="s">
        <v>300</v>
      </c>
      <c r="B41" s="2" t="s">
        <v>21</v>
      </c>
      <c r="C41" s="5" t="s">
        <v>22</v>
      </c>
      <c r="D41" s="5" t="s">
        <v>301</v>
      </c>
      <c r="E41" s="137">
        <f>I41+M41+Q41+U41+Y41+AC41</f>
        <v>38</v>
      </c>
      <c r="F41" s="127"/>
      <c r="G41" s="21">
        <v>1.1000000000000001</v>
      </c>
      <c r="H41" s="13">
        <v>61.8</v>
      </c>
      <c r="I41" s="159">
        <v>19</v>
      </c>
      <c r="J41" s="179">
        <v>19</v>
      </c>
      <c r="K41" s="21">
        <v>1.2</v>
      </c>
      <c r="L41" s="13">
        <v>69.554000000000002</v>
      </c>
      <c r="M41" s="280">
        <v>19</v>
      </c>
      <c r="N41" s="281">
        <v>19</v>
      </c>
      <c r="O41" s="31">
        <v>1.2</v>
      </c>
      <c r="P41" s="18"/>
      <c r="Q41" s="170"/>
      <c r="R41" s="127"/>
      <c r="S41" s="26">
        <v>1.3</v>
      </c>
      <c r="T41" s="18"/>
      <c r="U41" s="137"/>
      <c r="V41" s="127"/>
      <c r="W41" s="17">
        <v>1.2</v>
      </c>
      <c r="X41" s="13"/>
      <c r="Y41" s="137"/>
      <c r="Z41" s="127"/>
      <c r="AA41" s="17">
        <v>1.3</v>
      </c>
      <c r="AB41" s="13"/>
      <c r="AC41" s="137"/>
      <c r="AD41" s="127"/>
    </row>
    <row r="42" spans="1:30">
      <c r="A42" s="2" t="s">
        <v>194</v>
      </c>
      <c r="B42" s="2" t="s">
        <v>195</v>
      </c>
      <c r="C42" s="5" t="s">
        <v>87</v>
      </c>
      <c r="D42" s="5" t="s">
        <v>196</v>
      </c>
      <c r="E42" s="137">
        <f>I42+M42+Q42+U42+Y42+AC42</f>
        <v>69</v>
      </c>
      <c r="F42" s="127">
        <v>39</v>
      </c>
      <c r="G42" s="21">
        <v>1.1000000000000001</v>
      </c>
      <c r="H42" s="13"/>
      <c r="I42" s="137"/>
      <c r="J42" s="127"/>
      <c r="K42" s="21">
        <v>1.2</v>
      </c>
      <c r="L42" s="13">
        <v>71.849999999999994</v>
      </c>
      <c r="M42" s="282">
        <v>20</v>
      </c>
      <c r="N42" s="283">
        <v>20</v>
      </c>
      <c r="O42" s="31">
        <v>1.2</v>
      </c>
      <c r="P42" s="18">
        <v>68.838999999999999</v>
      </c>
      <c r="Q42" s="170">
        <v>25</v>
      </c>
      <c r="R42" s="127">
        <v>20</v>
      </c>
      <c r="S42" s="26">
        <v>1.3</v>
      </c>
      <c r="T42" s="18">
        <v>69.582999999999998</v>
      </c>
      <c r="U42" s="137">
        <v>24</v>
      </c>
      <c r="V42" s="127">
        <v>19</v>
      </c>
      <c r="W42" s="17">
        <v>1.2</v>
      </c>
      <c r="X42" s="13"/>
      <c r="Y42" s="137"/>
      <c r="Z42" s="127"/>
      <c r="AA42" s="17">
        <v>1.3</v>
      </c>
      <c r="AB42" s="13"/>
      <c r="AC42" s="137"/>
      <c r="AD42" s="127"/>
    </row>
    <row r="43" spans="1:30">
      <c r="A43" s="2" t="s">
        <v>194</v>
      </c>
      <c r="B43" s="2" t="s">
        <v>195</v>
      </c>
      <c r="C43" s="5" t="s">
        <v>98</v>
      </c>
      <c r="D43" s="5" t="s">
        <v>198</v>
      </c>
      <c r="E43" s="137">
        <f>I43+M43+Q43+U43+Y43+AC43</f>
        <v>46</v>
      </c>
      <c r="F43" s="127"/>
      <c r="G43" s="21">
        <v>1.1000000000000001</v>
      </c>
      <c r="H43" s="13"/>
      <c r="I43" s="137"/>
      <c r="J43" s="127"/>
      <c r="K43" s="21">
        <v>1.2</v>
      </c>
      <c r="L43" s="13"/>
      <c r="M43" s="282"/>
      <c r="N43" s="283"/>
      <c r="O43" s="31">
        <v>1.2</v>
      </c>
      <c r="P43" s="18">
        <v>63.929000000000002</v>
      </c>
      <c r="Q43" s="170">
        <v>21</v>
      </c>
      <c r="R43" s="127">
        <v>17</v>
      </c>
      <c r="S43" s="26">
        <v>1.3</v>
      </c>
      <c r="T43" s="18">
        <v>70.728999999999999</v>
      </c>
      <c r="U43" s="137">
        <v>25</v>
      </c>
      <c r="V43" s="127">
        <v>20</v>
      </c>
      <c r="W43" s="17">
        <v>1.2</v>
      </c>
      <c r="X43" s="13"/>
      <c r="Y43" s="137"/>
      <c r="Z43" s="127"/>
      <c r="AA43" s="17">
        <v>1.3</v>
      </c>
      <c r="AB43" s="13"/>
      <c r="AC43" s="137"/>
      <c r="AD43" s="127"/>
    </row>
    <row r="44" spans="1:30">
      <c r="A44" s="2" t="s">
        <v>72</v>
      </c>
      <c r="B44" s="2" t="s">
        <v>73</v>
      </c>
      <c r="C44" s="5" t="s">
        <v>188</v>
      </c>
      <c r="D44" s="5" t="s">
        <v>189</v>
      </c>
      <c r="E44" s="137">
        <f t="shared" ref="E44" si="1">I44+M44+Q44+U44+Y44+AC44</f>
        <v>0</v>
      </c>
      <c r="F44" s="127"/>
      <c r="G44" s="21">
        <v>1.1000000000000001</v>
      </c>
      <c r="H44" s="13"/>
      <c r="I44" s="137"/>
      <c r="J44" s="127"/>
      <c r="K44" s="21">
        <v>1.2</v>
      </c>
      <c r="L44" s="13"/>
      <c r="M44" s="282"/>
      <c r="N44" s="283"/>
      <c r="O44" s="31">
        <v>1.2</v>
      </c>
      <c r="P44" s="18"/>
      <c r="Q44" s="170"/>
      <c r="R44" s="127"/>
      <c r="S44" s="26">
        <v>1.3</v>
      </c>
      <c r="T44" s="18"/>
      <c r="U44" s="137"/>
      <c r="V44" s="127"/>
      <c r="W44" s="17">
        <v>1.2</v>
      </c>
      <c r="X44" s="13"/>
      <c r="Y44" s="137"/>
      <c r="Z44" s="127"/>
      <c r="AA44" s="17">
        <v>1.3</v>
      </c>
      <c r="AB44" s="13"/>
      <c r="AC44" s="137"/>
      <c r="AD44" s="127"/>
    </row>
    <row r="45" spans="1:30">
      <c r="A45" s="2" t="s">
        <v>148</v>
      </c>
      <c r="B45" s="2" t="s">
        <v>191</v>
      </c>
      <c r="C45" s="5" t="s">
        <v>192</v>
      </c>
      <c r="D45" s="5" t="s">
        <v>193</v>
      </c>
      <c r="E45" s="137">
        <f>I45+M45+Y45+AC45</f>
        <v>0</v>
      </c>
      <c r="F45" s="127"/>
      <c r="G45" s="21">
        <v>1.1000000000000001</v>
      </c>
      <c r="H45" s="13"/>
      <c r="I45" s="137"/>
      <c r="J45" s="127"/>
      <c r="K45" s="21">
        <v>1.2</v>
      </c>
      <c r="L45" s="13"/>
      <c r="M45" s="282"/>
      <c r="N45" s="283"/>
      <c r="O45" s="31">
        <v>1.2</v>
      </c>
      <c r="P45" s="50">
        <v>59.911000000000001</v>
      </c>
      <c r="Q45" s="172" t="s">
        <v>183</v>
      </c>
      <c r="R45" s="60"/>
      <c r="S45" s="26">
        <v>1.3</v>
      </c>
      <c r="T45" s="50">
        <v>55.207999999999998</v>
      </c>
      <c r="U45" s="60" t="s">
        <v>183</v>
      </c>
      <c r="V45" s="60" t="s">
        <v>183</v>
      </c>
      <c r="W45" s="17">
        <v>1.2</v>
      </c>
      <c r="X45" s="13"/>
      <c r="Y45" s="137"/>
      <c r="Z45" s="127"/>
      <c r="AA45" s="17">
        <v>1.3</v>
      </c>
      <c r="AB45" s="13"/>
      <c r="AC45" s="137"/>
      <c r="AD45" s="127"/>
    </row>
    <row r="46" spans="1:30">
      <c r="A46" s="2" t="s">
        <v>273</v>
      </c>
      <c r="B46" s="2" t="s">
        <v>274</v>
      </c>
      <c r="C46" s="5" t="s">
        <v>334</v>
      </c>
      <c r="D46" s="5" t="s">
        <v>275</v>
      </c>
      <c r="E46" s="137">
        <f>I46+M46+Y46+AC46</f>
        <v>35</v>
      </c>
      <c r="F46" s="127"/>
      <c r="G46" s="21">
        <v>1.1000000000000001</v>
      </c>
      <c r="H46" s="13">
        <v>60.8</v>
      </c>
      <c r="I46" s="137">
        <v>18</v>
      </c>
      <c r="J46" s="127">
        <v>18</v>
      </c>
      <c r="K46" s="21">
        <v>1.2</v>
      </c>
      <c r="L46" s="13">
        <v>62.768000000000001</v>
      </c>
      <c r="M46" s="282">
        <v>17</v>
      </c>
      <c r="N46" s="283">
        <v>17</v>
      </c>
      <c r="O46" s="31">
        <v>1.2</v>
      </c>
      <c r="P46" s="18"/>
      <c r="Q46" s="170"/>
      <c r="R46" s="127"/>
      <c r="S46" s="26">
        <v>1.3</v>
      </c>
      <c r="T46" s="50">
        <v>59.582999999999998</v>
      </c>
      <c r="U46" s="60" t="s">
        <v>183</v>
      </c>
      <c r="V46" s="60" t="s">
        <v>183</v>
      </c>
      <c r="W46" s="17">
        <v>1.2</v>
      </c>
      <c r="X46" s="13"/>
      <c r="Y46" s="137"/>
      <c r="Z46" s="127"/>
      <c r="AA46" s="17">
        <v>1.3</v>
      </c>
      <c r="AB46" s="13"/>
      <c r="AC46" s="137"/>
      <c r="AD46" s="127"/>
    </row>
    <row r="47" spans="1:30">
      <c r="A47" s="2" t="s">
        <v>306</v>
      </c>
      <c r="B47" s="2" t="s">
        <v>111</v>
      </c>
      <c r="C47" s="5" t="s">
        <v>26</v>
      </c>
      <c r="D47" s="5" t="s">
        <v>308</v>
      </c>
      <c r="E47" s="137">
        <f t="shared" ref="E47:E48" si="2">I47+M47+Q47+U47+Y47+AC47</f>
        <v>81</v>
      </c>
      <c r="F47" s="127">
        <v>37</v>
      </c>
      <c r="G47" s="21">
        <v>1.1000000000000001</v>
      </c>
      <c r="H47" s="13">
        <v>63.1</v>
      </c>
      <c r="I47" s="137">
        <v>20</v>
      </c>
      <c r="J47" s="127">
        <v>20</v>
      </c>
      <c r="K47" s="21">
        <v>1.2</v>
      </c>
      <c r="L47" s="13">
        <v>65.893000000000001</v>
      </c>
      <c r="M47" s="282">
        <v>18</v>
      </c>
      <c r="N47" s="283">
        <v>18</v>
      </c>
      <c r="O47" s="31">
        <v>1.2</v>
      </c>
      <c r="P47" s="18">
        <v>64.731999999999999</v>
      </c>
      <c r="Q47" s="170">
        <v>22</v>
      </c>
      <c r="R47" s="127">
        <v>17</v>
      </c>
      <c r="S47" s="26">
        <v>1.3</v>
      </c>
      <c r="T47" s="18">
        <v>60.938000000000002</v>
      </c>
      <c r="U47" s="137">
        <v>21</v>
      </c>
      <c r="V47" s="127">
        <v>16</v>
      </c>
      <c r="W47" s="17">
        <v>1.2</v>
      </c>
      <c r="X47" s="13"/>
      <c r="Y47" s="137"/>
      <c r="Z47" s="127"/>
      <c r="AA47" s="17">
        <v>1.3</v>
      </c>
      <c r="AB47" s="13"/>
      <c r="AC47" s="137"/>
      <c r="AD47" s="127"/>
    </row>
    <row r="48" spans="1:30">
      <c r="A48" s="2" t="s">
        <v>200</v>
      </c>
      <c r="B48" s="2" t="s">
        <v>42</v>
      </c>
      <c r="C48" s="2" t="s">
        <v>335</v>
      </c>
      <c r="D48" s="118" t="s">
        <v>201</v>
      </c>
      <c r="E48" s="137">
        <f t="shared" si="2"/>
        <v>47</v>
      </c>
      <c r="F48" s="127"/>
      <c r="G48" s="39">
        <v>1.1000000000000001</v>
      </c>
      <c r="H48" s="13"/>
      <c r="I48" s="159"/>
      <c r="J48" s="179"/>
      <c r="K48" s="21">
        <v>1.2</v>
      </c>
      <c r="L48" s="13"/>
      <c r="M48" s="280"/>
      <c r="N48" s="281"/>
      <c r="O48" s="31">
        <v>1.2</v>
      </c>
      <c r="P48" s="18">
        <v>65.981999999999999</v>
      </c>
      <c r="Q48" s="170">
        <v>24</v>
      </c>
      <c r="R48" s="127">
        <v>19</v>
      </c>
      <c r="S48" s="26">
        <v>1.3</v>
      </c>
      <c r="T48" s="18">
        <v>65.103999999999999</v>
      </c>
      <c r="U48" s="137">
        <v>23</v>
      </c>
      <c r="V48" s="127">
        <v>18</v>
      </c>
      <c r="W48" s="17">
        <v>1.2</v>
      </c>
      <c r="X48" s="13"/>
      <c r="Y48" s="137"/>
      <c r="Z48" s="127"/>
      <c r="AA48" s="17">
        <v>1.3</v>
      </c>
      <c r="AB48" s="13"/>
      <c r="AC48" s="137"/>
      <c r="AD48" s="127"/>
    </row>
    <row r="49" spans="1:30" ht="16.5" thickBot="1">
      <c r="A49" s="2" t="s">
        <v>336</v>
      </c>
      <c r="B49" s="2" t="s">
        <v>337</v>
      </c>
      <c r="C49" s="2" t="s">
        <v>338</v>
      </c>
      <c r="D49" s="118" t="s">
        <v>339</v>
      </c>
      <c r="E49" s="139">
        <f>I49+M49+Q49+U49+Y49+AC49</f>
        <v>62</v>
      </c>
      <c r="F49" s="135">
        <v>35</v>
      </c>
      <c r="G49" s="25">
        <v>1.1000000000000001</v>
      </c>
      <c r="H49" s="30"/>
      <c r="I49" s="288"/>
      <c r="J49" s="290"/>
      <c r="K49" s="21">
        <v>1.2</v>
      </c>
      <c r="L49" s="13">
        <v>61.070999999999998</v>
      </c>
      <c r="M49" s="284">
        <v>17</v>
      </c>
      <c r="N49" s="285">
        <v>17</v>
      </c>
      <c r="O49" s="40">
        <v>1.2</v>
      </c>
      <c r="P49" s="20">
        <v>64.911000000000001</v>
      </c>
      <c r="Q49" s="173">
        <v>23</v>
      </c>
      <c r="R49" s="135">
        <v>18</v>
      </c>
      <c r="S49" s="42">
        <v>1.3</v>
      </c>
      <c r="T49" s="20">
        <v>61.457999999999998</v>
      </c>
      <c r="U49" s="139">
        <v>22</v>
      </c>
      <c r="V49" s="135">
        <v>17</v>
      </c>
      <c r="W49" s="17">
        <v>1.2</v>
      </c>
      <c r="X49" s="13"/>
      <c r="Y49" s="139"/>
      <c r="Z49" s="135"/>
      <c r="AA49" s="23">
        <v>1.3</v>
      </c>
      <c r="AB49" s="30"/>
      <c r="AC49" s="139"/>
      <c r="AD49" s="135"/>
    </row>
    <row r="50" spans="1:30" ht="16.5" thickBot="1">
      <c r="A50" s="7"/>
      <c r="B50" s="7"/>
      <c r="C50" s="7"/>
      <c r="D50" s="120"/>
      <c r="G50" s="73"/>
      <c r="H50" s="46"/>
      <c r="I50" s="121"/>
      <c r="J50" s="11"/>
      <c r="K50" s="73"/>
      <c r="L50" s="46"/>
      <c r="M50" s="121"/>
      <c r="N50" s="11"/>
      <c r="O50" s="122"/>
      <c r="P50" s="24"/>
      <c r="S50" s="119"/>
      <c r="T50" s="24"/>
      <c r="W50" s="73"/>
      <c r="X50" s="24"/>
      <c r="AA50" s="73"/>
      <c r="AB50" s="24"/>
    </row>
    <row r="51" spans="1:30" ht="16.5" thickBot="1">
      <c r="A51" s="7"/>
      <c r="B51" s="7"/>
      <c r="C51" s="7"/>
      <c r="D51" s="7"/>
      <c r="E51" s="7"/>
      <c r="F51" s="7"/>
      <c r="G51" s="319" t="s">
        <v>324</v>
      </c>
      <c r="H51" s="320"/>
      <c r="I51" s="320"/>
      <c r="J51" s="303"/>
      <c r="K51" s="303"/>
      <c r="L51" s="303"/>
      <c r="M51" s="303"/>
      <c r="N51" s="304"/>
      <c r="O51" s="301" t="s">
        <v>1</v>
      </c>
      <c r="P51" s="321"/>
      <c r="Q51" s="321"/>
      <c r="R51" s="321"/>
      <c r="S51" s="321"/>
      <c r="T51" s="321"/>
      <c r="U51" s="321"/>
      <c r="V51" s="322"/>
      <c r="W51" s="309" t="s">
        <v>325</v>
      </c>
      <c r="X51" s="310"/>
      <c r="Y51" s="310"/>
      <c r="Z51" s="323"/>
      <c r="AA51" s="323"/>
      <c r="AB51" s="323"/>
      <c r="AC51" s="323"/>
      <c r="AD51" s="311"/>
    </row>
    <row r="52" spans="1:30" s="68" customFormat="1" ht="47.25">
      <c r="A52" s="74" t="s">
        <v>340</v>
      </c>
      <c r="B52" s="74"/>
      <c r="C52" s="74"/>
      <c r="D52" s="74"/>
      <c r="E52" s="193" t="s">
        <v>4</v>
      </c>
      <c r="F52" s="82" t="s">
        <v>5</v>
      </c>
      <c r="G52" s="96" t="s">
        <v>326</v>
      </c>
      <c r="H52" s="91" t="s">
        <v>327</v>
      </c>
      <c r="I52" s="152" t="s">
        <v>10</v>
      </c>
      <c r="J52" s="82" t="s">
        <v>11</v>
      </c>
      <c r="K52" s="96" t="s">
        <v>326</v>
      </c>
      <c r="L52" s="91" t="s">
        <v>327</v>
      </c>
      <c r="M52" s="152" t="s">
        <v>10</v>
      </c>
      <c r="N52" s="82" t="s">
        <v>11</v>
      </c>
      <c r="O52" s="96" t="s">
        <v>326</v>
      </c>
      <c r="P52" s="115" t="s">
        <v>327</v>
      </c>
      <c r="Q52" s="141" t="s">
        <v>10</v>
      </c>
      <c r="R52" s="110" t="s">
        <v>11</v>
      </c>
      <c r="S52" s="89" t="s">
        <v>326</v>
      </c>
      <c r="T52" s="115" t="s">
        <v>327</v>
      </c>
      <c r="U52" s="166" t="s">
        <v>10</v>
      </c>
      <c r="V52" s="82" t="s">
        <v>11</v>
      </c>
      <c r="W52" s="96" t="s">
        <v>326</v>
      </c>
      <c r="X52" s="91" t="s">
        <v>327</v>
      </c>
      <c r="Y52" s="152" t="s">
        <v>10</v>
      </c>
      <c r="Z52" s="92" t="s">
        <v>11</v>
      </c>
      <c r="AA52" s="96" t="s">
        <v>326</v>
      </c>
      <c r="AB52" s="91" t="s">
        <v>327</v>
      </c>
      <c r="AC52" s="152" t="s">
        <v>10</v>
      </c>
      <c r="AD52" s="92" t="s">
        <v>11</v>
      </c>
    </row>
    <row r="53" spans="1:30">
      <c r="A53" s="1" t="s">
        <v>12</v>
      </c>
      <c r="B53" s="1" t="s">
        <v>13</v>
      </c>
      <c r="C53" s="4" t="s">
        <v>14</v>
      </c>
      <c r="D53" s="4" t="s">
        <v>15</v>
      </c>
      <c r="E53" s="137"/>
      <c r="F53" s="127"/>
      <c r="G53" s="21">
        <v>2.1</v>
      </c>
      <c r="H53" s="13"/>
      <c r="I53" s="159"/>
      <c r="J53" s="179"/>
      <c r="K53" s="21">
        <v>2.2000000000000002</v>
      </c>
      <c r="L53" s="13"/>
      <c r="M53" s="159"/>
      <c r="N53" s="179"/>
      <c r="O53" s="125">
        <v>2.2000000000000002</v>
      </c>
      <c r="P53" s="18"/>
      <c r="Q53" s="170"/>
      <c r="R53" s="131"/>
      <c r="S53" s="26">
        <v>2.2999999999999998</v>
      </c>
      <c r="T53" s="18"/>
      <c r="U53" s="177"/>
      <c r="V53" s="127"/>
      <c r="W53" s="125">
        <v>2.2000000000000002</v>
      </c>
      <c r="X53" s="13"/>
      <c r="Y53" s="137"/>
      <c r="Z53" s="127"/>
      <c r="AA53" s="125">
        <v>2.2999999999999998</v>
      </c>
      <c r="AB53" s="13"/>
      <c r="AC53" s="137"/>
      <c r="AD53" s="127"/>
    </row>
    <row r="54" spans="1:30">
      <c r="A54" s="2" t="s">
        <v>148</v>
      </c>
      <c r="B54" s="2" t="s">
        <v>191</v>
      </c>
      <c r="C54" s="5" t="s">
        <v>192</v>
      </c>
      <c r="D54" s="5" t="s">
        <v>199</v>
      </c>
      <c r="E54" s="137"/>
      <c r="F54" s="127"/>
      <c r="G54" s="21">
        <v>2.1</v>
      </c>
      <c r="H54" s="13"/>
      <c r="I54" s="137"/>
      <c r="J54" s="127"/>
      <c r="K54" s="21">
        <v>2.2000000000000002</v>
      </c>
      <c r="L54" s="13"/>
      <c r="M54" s="137"/>
      <c r="N54" s="127"/>
      <c r="O54" s="125">
        <v>2.2000000000000002</v>
      </c>
      <c r="P54" s="18"/>
      <c r="Q54" s="170"/>
      <c r="R54" s="131"/>
      <c r="S54" s="26">
        <v>2.2999999999999998</v>
      </c>
      <c r="T54" s="18"/>
      <c r="U54" s="177"/>
      <c r="V54" s="127"/>
      <c r="W54" s="125">
        <v>2.2000000000000002</v>
      </c>
      <c r="X54" s="13"/>
      <c r="Y54" s="137"/>
      <c r="Z54" s="127"/>
      <c r="AA54" s="125">
        <v>2.2999999999999998</v>
      </c>
      <c r="AB54" s="13"/>
      <c r="AC54" s="137"/>
      <c r="AD54" s="127"/>
    </row>
    <row r="55" spans="1:30">
      <c r="A55" s="2" t="s">
        <v>300</v>
      </c>
      <c r="B55" s="2" t="s">
        <v>21</v>
      </c>
      <c r="C55" s="5" t="s">
        <v>22</v>
      </c>
      <c r="D55" s="5" t="s">
        <v>301</v>
      </c>
      <c r="E55" s="137"/>
      <c r="F55" s="127"/>
      <c r="G55" s="21">
        <v>2.1</v>
      </c>
      <c r="H55" s="13"/>
      <c r="I55" s="137"/>
      <c r="J55" s="127"/>
      <c r="K55" s="21">
        <v>2.2000000000000002</v>
      </c>
      <c r="L55" s="13"/>
      <c r="M55" s="137"/>
      <c r="N55" s="127"/>
      <c r="O55" s="125">
        <v>2.2000000000000002</v>
      </c>
      <c r="P55" s="18"/>
      <c r="Q55" s="170"/>
      <c r="R55" s="131"/>
      <c r="S55" s="26">
        <v>2.2999999999999998</v>
      </c>
      <c r="T55" s="18"/>
      <c r="U55" s="177"/>
      <c r="V55" s="127"/>
      <c r="W55" s="125">
        <v>2.2000000000000002</v>
      </c>
      <c r="X55" s="13"/>
      <c r="Y55" s="137"/>
      <c r="Z55" s="127"/>
      <c r="AA55" s="125">
        <v>2.2999999999999998</v>
      </c>
      <c r="AB55" s="13"/>
      <c r="AC55" s="137"/>
      <c r="AD55" s="127"/>
    </row>
    <row r="56" spans="1:30">
      <c r="A56" s="2" t="s">
        <v>194</v>
      </c>
      <c r="B56" s="2" t="s">
        <v>195</v>
      </c>
      <c r="C56" s="5" t="s">
        <v>87</v>
      </c>
      <c r="D56" s="5" t="s">
        <v>196</v>
      </c>
      <c r="E56" s="137">
        <f t="shared" ref="E56" si="3">I56+M56+Q56+U56+Y56+AC56</f>
        <v>20</v>
      </c>
      <c r="F56" s="127"/>
      <c r="G56" s="21">
        <v>2.1</v>
      </c>
      <c r="H56" s="13">
        <v>69.712000000000003</v>
      </c>
      <c r="I56" s="137">
        <v>20</v>
      </c>
      <c r="J56" s="127">
        <v>20</v>
      </c>
      <c r="K56" s="21">
        <v>2.2000000000000002</v>
      </c>
      <c r="L56" s="13"/>
      <c r="M56" s="137"/>
      <c r="N56" s="127"/>
      <c r="O56" s="125">
        <v>2.2000000000000002</v>
      </c>
      <c r="P56" s="18"/>
      <c r="Q56" s="170"/>
      <c r="R56" s="131"/>
      <c r="S56" s="26">
        <v>2.2999999999999998</v>
      </c>
      <c r="T56" s="18"/>
      <c r="U56" s="177"/>
      <c r="V56" s="127"/>
      <c r="W56" s="125">
        <v>2.2000000000000002</v>
      </c>
      <c r="X56" s="13"/>
      <c r="Y56" s="137"/>
      <c r="Z56" s="127"/>
      <c r="AA56" s="125">
        <v>2.2999999999999998</v>
      </c>
      <c r="AB56" s="13"/>
      <c r="AC56" s="137"/>
      <c r="AD56" s="127"/>
    </row>
    <row r="57" spans="1:30">
      <c r="A57" s="2" t="s">
        <v>194</v>
      </c>
      <c r="B57" s="2" t="s">
        <v>195</v>
      </c>
      <c r="C57" s="5" t="s">
        <v>98</v>
      </c>
      <c r="D57" s="5" t="s">
        <v>198</v>
      </c>
      <c r="E57" s="137"/>
      <c r="F57" s="127"/>
      <c r="G57" s="21">
        <v>2.1</v>
      </c>
      <c r="H57" s="13"/>
      <c r="I57" s="137"/>
      <c r="J57" s="127"/>
      <c r="K57" s="21">
        <v>2.2000000000000002</v>
      </c>
      <c r="L57" s="13"/>
      <c r="M57" s="137"/>
      <c r="N57" s="127"/>
      <c r="O57" s="125">
        <v>2.2000000000000002</v>
      </c>
      <c r="P57" s="18"/>
      <c r="Q57" s="170"/>
      <c r="R57" s="131"/>
      <c r="S57" s="26">
        <v>2.2999999999999998</v>
      </c>
      <c r="T57" s="18"/>
      <c r="U57" s="177"/>
      <c r="V57" s="127"/>
      <c r="W57" s="125">
        <v>2.2000000000000002</v>
      </c>
      <c r="X57" s="13"/>
      <c r="Y57" s="137"/>
      <c r="Z57" s="127"/>
      <c r="AA57" s="125">
        <v>2.2999999999999998</v>
      </c>
      <c r="AB57" s="13"/>
      <c r="AC57" s="137"/>
      <c r="AD57" s="127"/>
    </row>
    <row r="58" spans="1:30">
      <c r="A58" s="2" t="s">
        <v>72</v>
      </c>
      <c r="B58" s="2" t="s">
        <v>73</v>
      </c>
      <c r="C58" s="5" t="s">
        <v>188</v>
      </c>
      <c r="D58" s="5" t="s">
        <v>189</v>
      </c>
      <c r="E58" s="137">
        <f>I58+M58+Q58+U58+Y58+AC58</f>
        <v>61</v>
      </c>
      <c r="F58" s="127">
        <v>37</v>
      </c>
      <c r="G58" s="21">
        <v>2.1</v>
      </c>
      <c r="H58" s="13">
        <v>63.365000000000002</v>
      </c>
      <c r="I58" s="137">
        <v>18</v>
      </c>
      <c r="J58" s="127">
        <v>18</v>
      </c>
      <c r="K58" s="21">
        <v>2.2000000000000002</v>
      </c>
      <c r="L58" s="13">
        <v>65</v>
      </c>
      <c r="M58" s="137">
        <v>19</v>
      </c>
      <c r="N58" s="127">
        <v>19</v>
      </c>
      <c r="O58" s="125">
        <v>2.2000000000000002</v>
      </c>
      <c r="P58" s="18">
        <v>62.125</v>
      </c>
      <c r="Q58" s="170">
        <v>24</v>
      </c>
      <c r="R58" s="131">
        <v>19</v>
      </c>
      <c r="S58" s="26">
        <v>2.2999999999999998</v>
      </c>
      <c r="T58" s="50">
        <v>56.713999999999999</v>
      </c>
      <c r="U58" s="177"/>
      <c r="V58" s="60" t="s">
        <v>183</v>
      </c>
      <c r="W58" s="125">
        <v>2.2000000000000002</v>
      </c>
      <c r="X58" s="13"/>
      <c r="Y58" s="137"/>
      <c r="Z58" s="127"/>
      <c r="AA58" s="125">
        <v>2.2999999999999998</v>
      </c>
      <c r="AB58" s="13"/>
      <c r="AC58" s="137"/>
      <c r="AD58" s="127"/>
    </row>
    <row r="59" spans="1:30">
      <c r="A59" s="2" t="s">
        <v>148</v>
      </c>
      <c r="B59" s="2" t="s">
        <v>191</v>
      </c>
      <c r="C59" s="5" t="s">
        <v>192</v>
      </c>
      <c r="D59" s="5" t="s">
        <v>193</v>
      </c>
      <c r="E59" s="137"/>
      <c r="F59" s="127"/>
      <c r="G59" s="21">
        <v>2.1</v>
      </c>
      <c r="H59" s="13"/>
      <c r="I59" s="137"/>
      <c r="J59" s="127"/>
      <c r="K59" s="21">
        <v>2.2000000000000002</v>
      </c>
      <c r="L59" s="13"/>
      <c r="M59" s="137"/>
      <c r="N59" s="127"/>
      <c r="O59" s="125">
        <v>2.2000000000000002</v>
      </c>
      <c r="P59" s="18"/>
      <c r="Q59" s="170"/>
      <c r="R59" s="131"/>
      <c r="S59" s="26">
        <v>2.2999999999999998</v>
      </c>
      <c r="T59" s="18"/>
      <c r="U59" s="177"/>
      <c r="V59" s="127"/>
      <c r="W59" s="125">
        <v>2.2000000000000002</v>
      </c>
      <c r="X59" s="13"/>
      <c r="Y59" s="137"/>
      <c r="Z59" s="127"/>
      <c r="AA59" s="125">
        <v>2.2999999999999998</v>
      </c>
      <c r="AB59" s="13"/>
      <c r="AC59" s="137"/>
      <c r="AD59" s="127"/>
    </row>
    <row r="60" spans="1:30">
      <c r="A60" s="2" t="s">
        <v>302</v>
      </c>
      <c r="B60" s="2" t="s">
        <v>341</v>
      </c>
      <c r="C60" s="2" t="s">
        <v>238</v>
      </c>
      <c r="D60" s="7" t="s">
        <v>316</v>
      </c>
      <c r="E60" s="137">
        <f t="shared" ref="E60" si="4">I60+M60+Q60+U60+Y60+AC60</f>
        <v>64</v>
      </c>
      <c r="F60" s="127">
        <v>39</v>
      </c>
      <c r="G60" s="21">
        <v>2.1</v>
      </c>
      <c r="H60" s="13">
        <v>67.212000000000003</v>
      </c>
      <c r="I60" s="137">
        <v>19</v>
      </c>
      <c r="J60" s="127">
        <v>19</v>
      </c>
      <c r="K60" s="21">
        <v>2.2000000000000002</v>
      </c>
      <c r="L60" s="13">
        <v>66.406000000000006</v>
      </c>
      <c r="M60" s="137">
        <v>20</v>
      </c>
      <c r="N60" s="127">
        <v>20</v>
      </c>
      <c r="O60" s="125">
        <v>2.2000000000000002</v>
      </c>
      <c r="P60" s="18">
        <v>63.046999999999997</v>
      </c>
      <c r="Q60" s="170">
        <v>25</v>
      </c>
      <c r="R60" s="131">
        <v>20</v>
      </c>
      <c r="S60" s="26">
        <v>2.2999999999999998</v>
      </c>
      <c r="T60" s="50">
        <v>59.286000000000001</v>
      </c>
      <c r="U60" s="177"/>
      <c r="V60" s="60" t="s">
        <v>183</v>
      </c>
      <c r="W60" s="125">
        <v>2.2000000000000002</v>
      </c>
      <c r="X60" s="13"/>
      <c r="Y60" s="137"/>
      <c r="Z60" s="127"/>
      <c r="AA60" s="125">
        <v>2.2999999999999998</v>
      </c>
      <c r="AB60" s="13"/>
      <c r="AC60" s="137"/>
      <c r="AD60" s="127"/>
    </row>
    <row r="61" spans="1:30" ht="16.5" thickBot="1">
      <c r="A61" s="2" t="s">
        <v>74</v>
      </c>
      <c r="B61" s="2" t="s">
        <v>42</v>
      </c>
      <c r="C61" s="47" t="s">
        <v>335</v>
      </c>
      <c r="D61" s="118" t="s">
        <v>201</v>
      </c>
      <c r="E61" s="139">
        <f>I61+M61+U61+Y61+AC61</f>
        <v>25</v>
      </c>
      <c r="F61" s="135"/>
      <c r="G61" s="21">
        <v>2.1</v>
      </c>
      <c r="H61" s="13"/>
      <c r="I61" s="139"/>
      <c r="J61" s="135"/>
      <c r="K61" s="21">
        <v>2.2000000000000002</v>
      </c>
      <c r="L61" s="13"/>
      <c r="M61" s="139"/>
      <c r="N61" s="135"/>
      <c r="O61" s="123">
        <v>2.2000000000000002</v>
      </c>
      <c r="P61" s="49">
        <v>58.280999999999999</v>
      </c>
      <c r="Q61" s="175" t="s">
        <v>183</v>
      </c>
      <c r="R61" s="52"/>
      <c r="S61" s="42">
        <v>2.2999999999999998</v>
      </c>
      <c r="T61" s="20">
        <v>60.07</v>
      </c>
      <c r="U61" s="178">
        <v>25</v>
      </c>
      <c r="V61" s="135">
        <v>20</v>
      </c>
      <c r="W61" s="125">
        <v>2.2000000000000002</v>
      </c>
      <c r="X61" s="13"/>
      <c r="Y61" s="139"/>
      <c r="Z61" s="135"/>
      <c r="AA61" s="125">
        <v>2.2999999999999998</v>
      </c>
      <c r="AB61" s="13"/>
      <c r="AC61" s="139"/>
      <c r="AD61" s="135"/>
    </row>
    <row r="62" spans="1:30" ht="16.5" thickBot="1">
      <c r="A62" s="7"/>
      <c r="B62" s="7"/>
      <c r="C62" s="7"/>
      <c r="D62" s="120"/>
      <c r="I62" s="11"/>
      <c r="J62" s="11"/>
      <c r="M62" s="11"/>
      <c r="N62" s="11"/>
      <c r="O62" s="71"/>
    </row>
    <row r="63" spans="1:30" ht="16.5" thickBot="1">
      <c r="A63" s="7"/>
      <c r="B63" s="7"/>
      <c r="G63" s="319" t="s">
        <v>324</v>
      </c>
      <c r="H63" s="320"/>
      <c r="I63" s="320"/>
      <c r="J63" s="303"/>
      <c r="K63" s="303"/>
      <c r="L63" s="303"/>
      <c r="M63" s="303"/>
      <c r="N63" s="304"/>
      <c r="O63" s="301" t="s">
        <v>1</v>
      </c>
      <c r="P63" s="321"/>
      <c r="Q63" s="321"/>
      <c r="R63" s="321"/>
      <c r="S63" s="321"/>
      <c r="T63" s="321"/>
      <c r="U63" s="321"/>
      <c r="V63" s="322"/>
      <c r="W63" s="309" t="s">
        <v>325</v>
      </c>
      <c r="X63" s="310"/>
      <c r="Y63" s="310"/>
      <c r="Z63" s="323"/>
      <c r="AA63" s="323"/>
      <c r="AB63" s="323"/>
      <c r="AC63" s="323"/>
      <c r="AD63" s="311"/>
    </row>
    <row r="64" spans="1:30" s="68" customFormat="1" ht="47.25">
      <c r="A64" s="74" t="s">
        <v>342</v>
      </c>
      <c r="B64" s="74"/>
      <c r="C64" s="74"/>
      <c r="D64" s="74"/>
      <c r="E64" s="193" t="s">
        <v>4</v>
      </c>
      <c r="F64" s="82" t="s">
        <v>5</v>
      </c>
      <c r="G64" s="72" t="s">
        <v>326</v>
      </c>
      <c r="H64" s="83" t="s">
        <v>327</v>
      </c>
      <c r="I64" s="152" t="s">
        <v>10</v>
      </c>
      <c r="J64" s="82" t="s">
        <v>11</v>
      </c>
      <c r="K64" s="72" t="s">
        <v>326</v>
      </c>
      <c r="L64" s="83" t="s">
        <v>327</v>
      </c>
      <c r="M64" s="152" t="s">
        <v>10</v>
      </c>
      <c r="N64" s="82" t="s">
        <v>11</v>
      </c>
      <c r="O64" s="72" t="s">
        <v>326</v>
      </c>
      <c r="P64" s="83" t="s">
        <v>327</v>
      </c>
      <c r="Q64" s="141" t="s">
        <v>10</v>
      </c>
      <c r="R64" s="82" t="s">
        <v>11</v>
      </c>
      <c r="S64" s="72" t="s">
        <v>326</v>
      </c>
      <c r="T64" s="83" t="s">
        <v>327</v>
      </c>
      <c r="U64" s="152" t="s">
        <v>10</v>
      </c>
      <c r="V64" s="82" t="s">
        <v>11</v>
      </c>
      <c r="W64" s="72" t="s">
        <v>326</v>
      </c>
      <c r="X64" s="91" t="s">
        <v>327</v>
      </c>
      <c r="Y64" s="152" t="s">
        <v>10</v>
      </c>
      <c r="Z64" s="82" t="s">
        <v>11</v>
      </c>
      <c r="AA64" s="72" t="s">
        <v>326</v>
      </c>
      <c r="AB64" s="91" t="s">
        <v>327</v>
      </c>
      <c r="AC64" s="152" t="s">
        <v>10</v>
      </c>
      <c r="AD64" s="82" t="s">
        <v>11</v>
      </c>
    </row>
    <row r="65" spans="1:30">
      <c r="A65" s="1" t="s">
        <v>12</v>
      </c>
      <c r="B65" s="1" t="s">
        <v>13</v>
      </c>
      <c r="C65" s="4" t="s">
        <v>14</v>
      </c>
      <c r="D65" s="4" t="s">
        <v>15</v>
      </c>
      <c r="E65" s="263"/>
      <c r="F65" s="168"/>
      <c r="G65" s="21">
        <v>1.1000000000000001</v>
      </c>
      <c r="H65" s="36"/>
      <c r="I65" s="167"/>
      <c r="J65" s="250"/>
      <c r="K65" s="21">
        <v>1.2</v>
      </c>
      <c r="L65" s="36"/>
      <c r="M65" s="167"/>
      <c r="N65" s="250"/>
      <c r="O65" s="124">
        <v>1.2</v>
      </c>
      <c r="P65" s="13"/>
      <c r="Q65" s="170"/>
      <c r="R65" s="127"/>
      <c r="S65" s="125">
        <v>1.3</v>
      </c>
      <c r="T65" s="13"/>
      <c r="U65" s="137"/>
      <c r="V65" s="127"/>
      <c r="W65" s="17">
        <v>1.2</v>
      </c>
      <c r="X65" s="13"/>
      <c r="Y65" s="137"/>
      <c r="Z65" s="127"/>
      <c r="AA65" s="125">
        <v>2.2999999999999998</v>
      </c>
      <c r="AB65" s="13"/>
      <c r="AC65" s="137"/>
      <c r="AD65" s="127"/>
    </row>
    <row r="66" spans="1:30">
      <c r="A66" s="2" t="s">
        <v>266</v>
      </c>
      <c r="B66" s="2" t="s">
        <v>343</v>
      </c>
      <c r="C66" s="5" t="s">
        <v>18</v>
      </c>
      <c r="D66" s="5" t="s">
        <v>344</v>
      </c>
      <c r="E66" s="143"/>
      <c r="F66" s="146"/>
      <c r="G66" s="21">
        <v>1.1000000000000001</v>
      </c>
      <c r="H66" s="13"/>
      <c r="I66" s="137"/>
      <c r="J66" s="127"/>
      <c r="K66" s="21">
        <v>1.2</v>
      </c>
      <c r="L66" s="13"/>
      <c r="M66" s="137"/>
      <c r="N66" s="127"/>
      <c r="O66" s="124">
        <v>1.2</v>
      </c>
      <c r="P66" s="13"/>
      <c r="Q66" s="170"/>
      <c r="R66" s="127"/>
      <c r="S66" s="125">
        <v>1.3</v>
      </c>
      <c r="T66" s="13"/>
      <c r="U66" s="137"/>
      <c r="V66" s="84" t="s">
        <v>151</v>
      </c>
      <c r="W66" s="17">
        <v>1.2</v>
      </c>
      <c r="X66" s="13"/>
      <c r="Y66" s="137"/>
      <c r="Z66" s="127"/>
      <c r="AA66" s="125">
        <v>2.2999999999999998</v>
      </c>
      <c r="AB66" s="13"/>
      <c r="AC66" s="137"/>
      <c r="AD66" s="127"/>
    </row>
    <row r="67" spans="1:30">
      <c r="A67" s="2" t="s">
        <v>135</v>
      </c>
      <c r="B67" s="2" t="s">
        <v>136</v>
      </c>
      <c r="C67" s="5" t="s">
        <v>18</v>
      </c>
      <c r="D67" s="5" t="s">
        <v>137</v>
      </c>
      <c r="E67" s="143"/>
      <c r="F67" s="146"/>
      <c r="G67" s="21">
        <v>1.1000000000000001</v>
      </c>
      <c r="H67" s="13"/>
      <c r="I67" s="159"/>
      <c r="J67" s="179"/>
      <c r="K67" s="21">
        <v>1.2</v>
      </c>
      <c r="L67" s="13"/>
      <c r="M67" s="159"/>
      <c r="N67" s="179"/>
      <c r="O67" s="124">
        <v>1.2</v>
      </c>
      <c r="P67" s="13"/>
      <c r="Q67" s="170"/>
      <c r="R67" s="127"/>
      <c r="S67" s="125">
        <v>1.3</v>
      </c>
      <c r="T67" s="13"/>
      <c r="U67" s="137"/>
      <c r="V67" s="127"/>
      <c r="W67" s="17">
        <v>1.2</v>
      </c>
      <c r="X67" s="13"/>
      <c r="Y67" s="137"/>
      <c r="Z67" s="127"/>
      <c r="AA67" s="125">
        <v>2.2999999999999998</v>
      </c>
      <c r="AB67" s="13"/>
      <c r="AC67" s="137"/>
      <c r="AD67" s="127"/>
    </row>
    <row r="68" spans="1:30">
      <c r="A68" s="2" t="s">
        <v>135</v>
      </c>
      <c r="B68" s="2" t="s">
        <v>136</v>
      </c>
      <c r="C68" s="5" t="s">
        <v>18</v>
      </c>
      <c r="D68" s="5" t="s">
        <v>138</v>
      </c>
      <c r="E68" s="143"/>
      <c r="F68" s="146"/>
      <c r="G68" s="21">
        <v>1.1000000000000001</v>
      </c>
      <c r="H68" s="13"/>
      <c r="I68" s="137"/>
      <c r="J68" s="127"/>
      <c r="K68" s="21">
        <v>1.2</v>
      </c>
      <c r="L68" s="13"/>
      <c r="M68" s="137"/>
      <c r="N68" s="127"/>
      <c r="O68" s="124">
        <v>1.2</v>
      </c>
      <c r="P68" s="13"/>
      <c r="Q68" s="170"/>
      <c r="R68" s="127"/>
      <c r="S68" s="125">
        <v>1.3</v>
      </c>
      <c r="T68" s="13"/>
      <c r="U68" s="137"/>
      <c r="V68" s="127"/>
      <c r="W68" s="17">
        <v>1.2</v>
      </c>
      <c r="X68" s="13"/>
      <c r="Y68" s="137"/>
      <c r="Z68" s="127"/>
      <c r="AA68" s="125">
        <v>2.2999999999999998</v>
      </c>
      <c r="AB68" s="13"/>
      <c r="AC68" s="137"/>
      <c r="AD68" s="127"/>
    </row>
    <row r="69" spans="1:30">
      <c r="A69" s="2" t="s">
        <v>85</v>
      </c>
      <c r="B69" s="2" t="s">
        <v>86</v>
      </c>
      <c r="C69" s="5" t="s">
        <v>87</v>
      </c>
      <c r="D69" s="5" t="s">
        <v>88</v>
      </c>
      <c r="E69" s="143">
        <f>I69+M69+Q69+U69+Y69+AC69</f>
        <v>50</v>
      </c>
      <c r="F69" s="146"/>
      <c r="G69" s="21">
        <v>1.1000000000000001</v>
      </c>
      <c r="H69" s="13"/>
      <c r="I69" s="137"/>
      <c r="J69" s="127"/>
      <c r="K69" s="21">
        <v>1.2</v>
      </c>
      <c r="L69" s="13"/>
      <c r="M69" s="137"/>
      <c r="N69" s="127"/>
      <c r="O69" s="124">
        <v>1.2</v>
      </c>
      <c r="P69" s="13">
        <v>64.911000000000001</v>
      </c>
      <c r="Q69" s="170">
        <v>25</v>
      </c>
      <c r="R69" s="127">
        <v>20</v>
      </c>
      <c r="S69" s="125">
        <v>1.3</v>
      </c>
      <c r="T69" s="286">
        <v>64792</v>
      </c>
      <c r="U69" s="137">
        <v>25</v>
      </c>
      <c r="V69" s="127">
        <v>20</v>
      </c>
      <c r="W69" s="17">
        <v>1.2</v>
      </c>
      <c r="X69" s="13"/>
      <c r="Y69" s="137"/>
      <c r="Z69" s="127"/>
      <c r="AA69" s="125">
        <v>2.2999999999999998</v>
      </c>
      <c r="AB69" s="13"/>
      <c r="AC69" s="137"/>
      <c r="AD69" s="127"/>
    </row>
    <row r="70" spans="1:30">
      <c r="A70" s="2" t="s">
        <v>89</v>
      </c>
      <c r="B70" s="2" t="s">
        <v>90</v>
      </c>
      <c r="C70" s="5" t="s">
        <v>91</v>
      </c>
      <c r="D70" s="5" t="s">
        <v>92</v>
      </c>
      <c r="E70" s="143"/>
      <c r="F70" s="146"/>
      <c r="G70" s="21">
        <v>1.1000000000000001</v>
      </c>
      <c r="H70" s="13"/>
      <c r="I70" s="137"/>
      <c r="J70" s="127"/>
      <c r="K70" s="21">
        <v>1.2</v>
      </c>
      <c r="L70" s="13"/>
      <c r="M70" s="137"/>
      <c r="N70" s="127"/>
      <c r="O70" s="124">
        <v>1.2</v>
      </c>
      <c r="P70" s="13"/>
      <c r="Q70" s="170"/>
      <c r="R70" s="127"/>
      <c r="S70" s="125">
        <v>1.3</v>
      </c>
      <c r="T70" s="13"/>
      <c r="U70" s="137"/>
      <c r="V70" s="127"/>
      <c r="W70" s="17">
        <v>1.2</v>
      </c>
      <c r="X70" s="13"/>
      <c r="Y70" s="137"/>
      <c r="Z70" s="127"/>
      <c r="AA70" s="125">
        <v>2.2999999999999998</v>
      </c>
      <c r="AB70" s="13"/>
      <c r="AC70" s="137"/>
      <c r="AD70" s="127"/>
    </row>
    <row r="71" spans="1:30">
      <c r="A71" s="2" t="s">
        <v>74</v>
      </c>
      <c r="B71" s="2" t="s">
        <v>216</v>
      </c>
      <c r="C71" s="5" t="s">
        <v>18</v>
      </c>
      <c r="D71" s="5" t="s">
        <v>217</v>
      </c>
      <c r="E71" s="143"/>
      <c r="F71" s="146"/>
      <c r="G71" s="21">
        <v>1.1000000000000001</v>
      </c>
      <c r="H71" s="13"/>
      <c r="I71" s="137"/>
      <c r="J71" s="127"/>
      <c r="K71" s="21">
        <v>1.2</v>
      </c>
      <c r="L71" s="13"/>
      <c r="M71" s="137"/>
      <c r="N71" s="127"/>
      <c r="O71" s="124">
        <v>1.2</v>
      </c>
      <c r="P71" s="13"/>
      <c r="Q71" s="170"/>
      <c r="R71" s="127"/>
      <c r="S71" s="125">
        <v>1.3</v>
      </c>
      <c r="T71" s="13"/>
      <c r="U71" s="137"/>
      <c r="V71" s="127"/>
      <c r="W71" s="17">
        <v>1.2</v>
      </c>
      <c r="X71" s="13"/>
      <c r="Y71" s="137"/>
      <c r="Z71" s="127"/>
      <c r="AA71" s="125">
        <v>2.2999999999999998</v>
      </c>
      <c r="AB71" s="13"/>
      <c r="AC71" s="137"/>
      <c r="AD71" s="127"/>
    </row>
    <row r="72" spans="1:30">
      <c r="A72" s="2" t="s">
        <v>85</v>
      </c>
      <c r="B72" s="2" t="s">
        <v>234</v>
      </c>
      <c r="C72" s="5" t="s">
        <v>18</v>
      </c>
      <c r="D72" s="5" t="s">
        <v>235</v>
      </c>
      <c r="E72" s="143"/>
      <c r="F72" s="146"/>
      <c r="G72" s="21">
        <v>1.1000000000000001</v>
      </c>
      <c r="H72" s="13"/>
      <c r="I72" s="137"/>
      <c r="J72" s="127"/>
      <c r="K72" s="21">
        <v>1.2</v>
      </c>
      <c r="L72" s="13"/>
      <c r="M72" s="137"/>
      <c r="N72" s="127"/>
      <c r="O72" s="124">
        <v>1.2</v>
      </c>
      <c r="P72" s="13"/>
      <c r="Q72" s="170"/>
      <c r="R72" s="127"/>
      <c r="S72" s="125">
        <v>1.3</v>
      </c>
      <c r="T72" s="13"/>
      <c r="U72" s="137"/>
      <c r="V72" s="127"/>
      <c r="W72" s="17">
        <v>1.2</v>
      </c>
      <c r="X72" s="13"/>
      <c r="Y72" s="137"/>
      <c r="Z72" s="127"/>
      <c r="AA72" s="125">
        <v>2.2999999999999998</v>
      </c>
      <c r="AB72" s="13"/>
      <c r="AC72" s="137"/>
      <c r="AD72" s="127"/>
    </row>
    <row r="73" spans="1:30">
      <c r="A73" s="2" t="s">
        <v>302</v>
      </c>
      <c r="B73" s="2" t="s">
        <v>237</v>
      </c>
      <c r="C73" s="5" t="s">
        <v>238</v>
      </c>
      <c r="D73" s="5" t="s">
        <v>316</v>
      </c>
      <c r="E73" s="143"/>
      <c r="F73" s="146"/>
      <c r="G73" s="21">
        <v>1.1000000000000001</v>
      </c>
      <c r="H73" s="13"/>
      <c r="I73" s="137"/>
      <c r="J73" s="127"/>
      <c r="K73" s="21">
        <v>1.2</v>
      </c>
      <c r="L73" s="13"/>
      <c r="M73" s="137"/>
      <c r="N73" s="127"/>
      <c r="O73" s="124">
        <v>1.2</v>
      </c>
      <c r="P73" s="13"/>
      <c r="Q73" s="170"/>
      <c r="R73" s="127"/>
      <c r="S73" s="125">
        <v>1.3</v>
      </c>
      <c r="T73" s="13"/>
      <c r="U73" s="137"/>
      <c r="V73" s="127"/>
      <c r="W73" s="17">
        <v>1.2</v>
      </c>
      <c r="X73" s="13"/>
      <c r="Y73" s="137"/>
      <c r="Z73" s="127"/>
      <c r="AA73" s="125">
        <v>2.2999999999999998</v>
      </c>
      <c r="AB73" s="13"/>
      <c r="AC73" s="137"/>
      <c r="AD73" s="127"/>
    </row>
    <row r="74" spans="1:30">
      <c r="A74" s="2" t="s">
        <v>103</v>
      </c>
      <c r="B74" s="2" t="s">
        <v>104</v>
      </c>
      <c r="C74" s="5" t="s">
        <v>22</v>
      </c>
      <c r="D74" s="5" t="s">
        <v>105</v>
      </c>
      <c r="E74" s="143"/>
      <c r="F74" s="146"/>
      <c r="G74" s="21">
        <v>1.1000000000000001</v>
      </c>
      <c r="H74" s="13"/>
      <c r="I74" s="137"/>
      <c r="J74" s="127"/>
      <c r="K74" s="21">
        <v>1.2</v>
      </c>
      <c r="L74" s="13"/>
      <c r="M74" s="137"/>
      <c r="N74" s="127"/>
      <c r="O74" s="124">
        <v>1.2</v>
      </c>
      <c r="P74" s="13"/>
      <c r="Q74" s="170"/>
      <c r="R74" s="127"/>
      <c r="S74" s="125">
        <v>1.3</v>
      </c>
      <c r="T74" s="13"/>
      <c r="U74" s="137"/>
      <c r="V74" s="127"/>
      <c r="W74" s="17">
        <v>1.2</v>
      </c>
      <c r="X74" s="13"/>
      <c r="Y74" s="137"/>
      <c r="Z74" s="127"/>
      <c r="AA74" s="125">
        <v>2.2999999999999998</v>
      </c>
      <c r="AB74" s="13"/>
      <c r="AC74" s="137"/>
      <c r="AD74" s="127"/>
    </row>
    <row r="75" spans="1:30">
      <c r="A75" s="2" t="s">
        <v>106</v>
      </c>
      <c r="B75" s="2" t="s">
        <v>107</v>
      </c>
      <c r="C75" s="5" t="s">
        <v>108</v>
      </c>
      <c r="D75" s="5" t="s">
        <v>109</v>
      </c>
      <c r="E75" s="143"/>
      <c r="F75" s="146"/>
      <c r="G75" s="21">
        <v>1.1000000000000001</v>
      </c>
      <c r="H75" s="13"/>
      <c r="I75" s="137"/>
      <c r="J75" s="127"/>
      <c r="K75" s="21">
        <v>1.2</v>
      </c>
      <c r="L75" s="13"/>
      <c r="M75" s="137"/>
      <c r="N75" s="127"/>
      <c r="O75" s="124">
        <v>1.2</v>
      </c>
      <c r="P75" s="13"/>
      <c r="Q75" s="170"/>
      <c r="R75" s="127"/>
      <c r="S75" s="125">
        <v>1.3</v>
      </c>
      <c r="T75" s="13"/>
      <c r="U75" s="137"/>
      <c r="V75" s="127"/>
      <c r="W75" s="17">
        <v>1.2</v>
      </c>
      <c r="X75" s="13"/>
      <c r="Y75" s="137"/>
      <c r="Z75" s="127"/>
      <c r="AA75" s="125">
        <v>2.2999999999999998</v>
      </c>
      <c r="AB75" s="13"/>
      <c r="AC75" s="137"/>
      <c r="AD75" s="127"/>
    </row>
    <row r="76" spans="1:30">
      <c r="A76" s="2" t="s">
        <v>207</v>
      </c>
      <c r="B76" s="2" t="s">
        <v>208</v>
      </c>
      <c r="C76" s="5" t="s">
        <v>209</v>
      </c>
      <c r="D76" s="5" t="s">
        <v>210</v>
      </c>
      <c r="E76" s="143"/>
      <c r="F76" s="146"/>
      <c r="G76" s="21">
        <v>1.1000000000000001</v>
      </c>
      <c r="H76" s="13"/>
      <c r="I76" s="137"/>
      <c r="J76" s="127"/>
      <c r="K76" s="21">
        <v>1.2</v>
      </c>
      <c r="L76" s="13"/>
      <c r="M76" s="137"/>
      <c r="N76" s="127"/>
      <c r="O76" s="124">
        <v>1.2</v>
      </c>
      <c r="P76" s="13"/>
      <c r="Q76" s="170"/>
      <c r="R76" s="127"/>
      <c r="S76" s="125">
        <v>1.3</v>
      </c>
      <c r="T76" s="13"/>
      <c r="U76" s="137"/>
      <c r="V76" s="127"/>
      <c r="W76" s="17">
        <v>1.2</v>
      </c>
      <c r="X76" s="13"/>
      <c r="Y76" s="137"/>
      <c r="Z76" s="127"/>
      <c r="AA76" s="125">
        <v>2.2999999999999998</v>
      </c>
      <c r="AB76" s="13"/>
      <c r="AC76" s="137"/>
      <c r="AD76" s="127"/>
    </row>
    <row r="77" spans="1:30">
      <c r="A77" s="2" t="s">
        <v>110</v>
      </c>
      <c r="B77" s="2" t="s">
        <v>111</v>
      </c>
      <c r="C77" s="5" t="s">
        <v>112</v>
      </c>
      <c r="D77" s="5" t="s">
        <v>305</v>
      </c>
      <c r="E77" s="143"/>
      <c r="F77" s="146"/>
      <c r="G77" s="21">
        <v>1.1000000000000001</v>
      </c>
      <c r="H77" s="13"/>
      <c r="I77" s="137"/>
      <c r="J77" s="127"/>
      <c r="K77" s="21">
        <v>1.2</v>
      </c>
      <c r="L77" s="13"/>
      <c r="M77" s="137"/>
      <c r="N77" s="127"/>
      <c r="O77" s="124">
        <v>1.2</v>
      </c>
      <c r="P77" s="13"/>
      <c r="Q77" s="170"/>
      <c r="R77" s="127"/>
      <c r="S77" s="125">
        <v>1.3</v>
      </c>
      <c r="T77" s="13"/>
      <c r="U77" s="137"/>
      <c r="V77" s="127"/>
      <c r="W77" s="17">
        <v>1.2</v>
      </c>
      <c r="X77" s="13"/>
      <c r="Y77" s="137"/>
      <c r="Z77" s="127"/>
      <c r="AA77" s="125">
        <v>2.2999999999999998</v>
      </c>
      <c r="AB77" s="13"/>
      <c r="AC77" s="137"/>
      <c r="AD77" s="127"/>
    </row>
    <row r="78" spans="1:30">
      <c r="A78" s="2" t="s">
        <v>306</v>
      </c>
      <c r="B78" s="2" t="s">
        <v>111</v>
      </c>
      <c r="C78" s="5" t="s">
        <v>307</v>
      </c>
      <c r="D78" s="5" t="s">
        <v>308</v>
      </c>
      <c r="E78" s="143"/>
      <c r="F78" s="146"/>
      <c r="G78" s="21">
        <v>1.1000000000000001</v>
      </c>
      <c r="H78" s="13"/>
      <c r="I78" s="137"/>
      <c r="J78" s="127"/>
      <c r="K78" s="21">
        <v>1.2</v>
      </c>
      <c r="L78" s="13"/>
      <c r="M78" s="137"/>
      <c r="N78" s="127"/>
      <c r="O78" s="124">
        <v>1.2</v>
      </c>
      <c r="P78" s="13"/>
      <c r="Q78" s="170"/>
      <c r="R78" s="127"/>
      <c r="S78" s="125">
        <v>1.3</v>
      </c>
      <c r="T78" s="13"/>
      <c r="U78" s="137"/>
      <c r="V78" s="127"/>
      <c r="W78" s="17">
        <v>1.2</v>
      </c>
      <c r="X78" s="13"/>
      <c r="Y78" s="137"/>
      <c r="Z78" s="127"/>
      <c r="AA78" s="125">
        <v>2.2999999999999998</v>
      </c>
      <c r="AB78" s="13"/>
      <c r="AC78" s="137"/>
      <c r="AD78" s="127"/>
    </row>
    <row r="79" spans="1:30">
      <c r="A79" s="2" t="s">
        <v>114</v>
      </c>
      <c r="B79" s="2" t="s">
        <v>115</v>
      </c>
      <c r="C79" s="5" t="s">
        <v>116</v>
      </c>
      <c r="D79" s="5" t="s">
        <v>117</v>
      </c>
      <c r="E79" s="143"/>
      <c r="F79" s="146"/>
      <c r="G79" s="21">
        <v>1.1000000000000001</v>
      </c>
      <c r="H79" s="13"/>
      <c r="I79" s="137"/>
      <c r="J79" s="127"/>
      <c r="K79" s="21">
        <v>1.2</v>
      </c>
      <c r="L79" s="13"/>
      <c r="M79" s="137"/>
      <c r="N79" s="127"/>
      <c r="O79" s="124">
        <v>1.2</v>
      </c>
      <c r="P79" s="13"/>
      <c r="Q79" s="170"/>
      <c r="R79" s="127"/>
      <c r="S79" s="125">
        <v>1.3</v>
      </c>
      <c r="T79" s="13"/>
      <c r="U79" s="137"/>
      <c r="V79" s="127"/>
      <c r="W79" s="17">
        <v>1.2</v>
      </c>
      <c r="X79" s="13"/>
      <c r="Y79" s="137"/>
      <c r="Z79" s="127"/>
      <c r="AA79" s="125">
        <v>2.2999999999999998</v>
      </c>
      <c r="AB79" s="13"/>
      <c r="AC79" s="137"/>
      <c r="AD79" s="127"/>
    </row>
    <row r="80" spans="1:30">
      <c r="A80" s="2" t="s">
        <v>345</v>
      </c>
      <c r="B80" s="2" t="s">
        <v>346</v>
      </c>
      <c r="C80" s="2" t="s">
        <v>108</v>
      </c>
      <c r="D80" s="5" t="s">
        <v>347</v>
      </c>
      <c r="E80" s="143">
        <f>I80+M80+Q80+Y80+AC80</f>
        <v>64</v>
      </c>
      <c r="F80" s="146">
        <v>39</v>
      </c>
      <c r="G80" s="21">
        <v>1.1000000000000001</v>
      </c>
      <c r="H80" s="13">
        <v>60.8</v>
      </c>
      <c r="I80" s="137">
        <v>20</v>
      </c>
      <c r="J80" s="127">
        <v>20</v>
      </c>
      <c r="K80" s="21">
        <v>1.2</v>
      </c>
      <c r="L80" s="13">
        <v>64.463999999999999</v>
      </c>
      <c r="M80" s="137">
        <v>20</v>
      </c>
      <c r="N80" s="127">
        <v>20</v>
      </c>
      <c r="O80" s="124">
        <v>1.2</v>
      </c>
      <c r="P80" s="13">
        <v>61.161000000000001</v>
      </c>
      <c r="Q80" s="170">
        <v>24</v>
      </c>
      <c r="R80" s="127">
        <v>19</v>
      </c>
      <c r="S80" s="125">
        <v>1.3</v>
      </c>
      <c r="T80" s="287">
        <v>56.875</v>
      </c>
      <c r="U80" s="137"/>
      <c r="V80" s="60" t="s">
        <v>183</v>
      </c>
      <c r="W80" s="17">
        <v>1.2</v>
      </c>
      <c r="X80" s="13"/>
      <c r="Y80" s="137"/>
      <c r="Z80" s="127"/>
      <c r="AA80" s="125">
        <v>2.2999999999999998</v>
      </c>
      <c r="AB80" s="13"/>
      <c r="AC80" s="137"/>
      <c r="AD80" s="127"/>
    </row>
    <row r="81" spans="1:30" ht="16.5" thickBot="1">
      <c r="A81" s="2" t="s">
        <v>348</v>
      </c>
      <c r="B81" s="2" t="s">
        <v>94</v>
      </c>
      <c r="C81" s="2" t="s">
        <v>98</v>
      </c>
      <c r="D81" s="5" t="s">
        <v>349</v>
      </c>
      <c r="E81" s="151"/>
      <c r="F81" s="153"/>
      <c r="G81" s="21">
        <v>1.1000000000000001</v>
      </c>
      <c r="H81" s="13"/>
      <c r="I81" s="139"/>
      <c r="J81" s="135"/>
      <c r="K81" s="21">
        <v>1.2</v>
      </c>
      <c r="L81" s="13"/>
      <c r="M81" s="139"/>
      <c r="N81" s="135"/>
      <c r="O81" s="124">
        <v>1.2</v>
      </c>
      <c r="P81" s="13"/>
      <c r="Q81" s="173"/>
      <c r="R81" s="135"/>
      <c r="S81" s="125">
        <v>1.3</v>
      </c>
      <c r="T81" s="13"/>
      <c r="U81" s="139"/>
      <c r="V81" s="135"/>
      <c r="W81" s="17">
        <v>1.2</v>
      </c>
      <c r="X81" s="13"/>
      <c r="Y81" s="139"/>
      <c r="Z81" s="135"/>
      <c r="AA81" s="125">
        <v>2.2999999999999998</v>
      </c>
      <c r="AB81" s="13"/>
      <c r="AC81" s="139"/>
      <c r="AD81" s="135"/>
    </row>
    <row r="83" spans="1:30" ht="16.5" thickBot="1">
      <c r="A83" s="7"/>
      <c r="B83" s="7"/>
      <c r="C83" s="7"/>
      <c r="D83" s="120"/>
      <c r="W83" s="11"/>
    </row>
    <row r="84" spans="1:30" ht="16.5" thickBot="1">
      <c r="G84" s="319" t="s">
        <v>324</v>
      </c>
      <c r="H84" s="320"/>
      <c r="I84" s="320"/>
      <c r="J84" s="303"/>
      <c r="K84" s="303"/>
      <c r="L84" s="303"/>
      <c r="M84" s="303"/>
      <c r="N84" s="304"/>
      <c r="O84" s="301" t="s">
        <v>1</v>
      </c>
      <c r="P84" s="321"/>
      <c r="Q84" s="321"/>
      <c r="R84" s="321"/>
      <c r="S84" s="321"/>
      <c r="T84" s="321"/>
      <c r="U84" s="321"/>
      <c r="V84" s="322"/>
      <c r="W84" s="309" t="s">
        <v>325</v>
      </c>
      <c r="X84" s="310"/>
      <c r="Y84" s="310"/>
      <c r="Z84" s="323"/>
      <c r="AA84" s="323"/>
      <c r="AB84" s="323"/>
      <c r="AC84" s="323"/>
      <c r="AD84" s="311"/>
    </row>
    <row r="85" spans="1:30" s="71" customFormat="1" ht="47.25">
      <c r="A85" s="114" t="s">
        <v>350</v>
      </c>
      <c r="B85" s="114"/>
      <c r="C85" s="114"/>
      <c r="D85" s="114"/>
      <c r="E85" s="193" t="s">
        <v>4</v>
      </c>
      <c r="F85" s="82" t="s">
        <v>5</v>
      </c>
      <c r="G85" s="96" t="s">
        <v>326</v>
      </c>
      <c r="H85" s="91" t="s">
        <v>327</v>
      </c>
      <c r="I85" s="152" t="s">
        <v>10</v>
      </c>
      <c r="J85" s="82" t="s">
        <v>11</v>
      </c>
      <c r="K85" s="96" t="s">
        <v>326</v>
      </c>
      <c r="L85" s="91" t="s">
        <v>327</v>
      </c>
      <c r="M85" s="152" t="s">
        <v>10</v>
      </c>
      <c r="N85" s="82" t="s">
        <v>11</v>
      </c>
      <c r="O85" s="96" t="s">
        <v>326</v>
      </c>
      <c r="P85" s="91" t="s">
        <v>327</v>
      </c>
      <c r="Q85" s="141" t="s">
        <v>10</v>
      </c>
      <c r="R85" s="82" t="s">
        <v>11</v>
      </c>
      <c r="S85" s="96" t="s">
        <v>326</v>
      </c>
      <c r="T85" s="91" t="s">
        <v>327</v>
      </c>
      <c r="U85" s="152" t="s">
        <v>10</v>
      </c>
      <c r="V85" s="82" t="s">
        <v>11</v>
      </c>
      <c r="W85" s="96" t="s">
        <v>326</v>
      </c>
      <c r="X85" s="91" t="s">
        <v>327</v>
      </c>
      <c r="Y85" s="152" t="s">
        <v>10</v>
      </c>
      <c r="Z85" s="82" t="s">
        <v>11</v>
      </c>
      <c r="AA85" s="96" t="s">
        <v>326</v>
      </c>
      <c r="AB85" s="91" t="s">
        <v>327</v>
      </c>
      <c r="AC85" s="152" t="s">
        <v>10</v>
      </c>
      <c r="AD85" s="82" t="s">
        <v>11</v>
      </c>
    </row>
    <row r="86" spans="1:30">
      <c r="A86" s="1" t="s">
        <v>12</v>
      </c>
      <c r="B86" s="1" t="s">
        <v>13</v>
      </c>
      <c r="C86" s="1" t="s">
        <v>14</v>
      </c>
      <c r="D86" s="4" t="s">
        <v>15</v>
      </c>
      <c r="E86" s="137"/>
      <c r="F86" s="127"/>
      <c r="G86" s="21">
        <v>2.1</v>
      </c>
      <c r="H86" s="13"/>
      <c r="I86" s="137"/>
      <c r="J86" s="127"/>
      <c r="L86" s="13"/>
      <c r="M86" s="137"/>
      <c r="N86" s="127"/>
      <c r="O86" s="125">
        <v>2.2000000000000002</v>
      </c>
      <c r="P86" s="13"/>
      <c r="Q86" s="170"/>
      <c r="R86" s="127"/>
      <c r="S86" s="125">
        <v>2.2999999999999998</v>
      </c>
      <c r="T86" s="13"/>
      <c r="U86" s="137"/>
      <c r="V86" s="127"/>
      <c r="W86" s="125">
        <v>2.2000000000000002</v>
      </c>
      <c r="X86" s="13"/>
      <c r="Y86" s="137"/>
      <c r="Z86" s="127"/>
      <c r="AA86" s="125">
        <v>2.2999999999999998</v>
      </c>
      <c r="AB86" s="13"/>
      <c r="AC86" s="137"/>
      <c r="AD86" s="127"/>
    </row>
    <row r="87" spans="1:30">
      <c r="A87" s="2" t="s">
        <v>266</v>
      </c>
      <c r="B87" s="2" t="s">
        <v>343</v>
      </c>
      <c r="C87" s="2" t="s">
        <v>18</v>
      </c>
      <c r="D87" s="5" t="s">
        <v>344</v>
      </c>
      <c r="E87" s="137"/>
      <c r="F87" s="127"/>
      <c r="G87" s="21">
        <v>2.1</v>
      </c>
      <c r="H87" s="13"/>
      <c r="I87" s="137"/>
      <c r="J87" s="127"/>
      <c r="K87" s="21">
        <v>2.2000000000000002</v>
      </c>
      <c r="L87" s="13"/>
      <c r="M87" s="137"/>
      <c r="N87" s="127"/>
      <c r="O87" s="125">
        <v>2.2000000000000002</v>
      </c>
      <c r="P87" s="13"/>
      <c r="Q87" s="170"/>
      <c r="R87" s="127"/>
      <c r="S87" s="125">
        <v>2.2999999999999998</v>
      </c>
      <c r="T87" s="13"/>
      <c r="U87" s="137"/>
      <c r="V87" s="84" t="s">
        <v>152</v>
      </c>
      <c r="W87" s="125">
        <v>2.2000000000000002</v>
      </c>
      <c r="X87" s="13"/>
      <c r="Y87" s="137"/>
      <c r="Z87" s="127"/>
      <c r="AA87" s="125">
        <v>2.2999999999999998</v>
      </c>
      <c r="AB87" s="13"/>
      <c r="AC87" s="137"/>
      <c r="AD87" s="127"/>
    </row>
    <row r="88" spans="1:30">
      <c r="A88" s="2" t="s">
        <v>135</v>
      </c>
      <c r="B88" s="2" t="s">
        <v>136</v>
      </c>
      <c r="C88" s="2" t="s">
        <v>18</v>
      </c>
      <c r="D88" s="5" t="s">
        <v>137</v>
      </c>
      <c r="E88" s="137">
        <f>I88+M88+Q88+U88+Y88+AC58</f>
        <v>50</v>
      </c>
      <c r="F88" s="127"/>
      <c r="G88" s="21">
        <v>2.1</v>
      </c>
      <c r="H88" s="13"/>
      <c r="I88" s="137"/>
      <c r="J88" s="127"/>
      <c r="K88" s="21">
        <v>2.2000000000000002</v>
      </c>
      <c r="L88" s="13"/>
      <c r="M88" s="137"/>
      <c r="N88" s="127"/>
      <c r="O88" s="125">
        <v>2.2000000000000002</v>
      </c>
      <c r="P88" s="13">
        <v>71.406000000000006</v>
      </c>
      <c r="Q88" s="170">
        <v>25</v>
      </c>
      <c r="R88" s="127">
        <v>20</v>
      </c>
      <c r="S88" s="125">
        <v>2.2999999999999998</v>
      </c>
      <c r="T88" s="13">
        <v>69.213999999999999</v>
      </c>
      <c r="U88" s="137">
        <v>25</v>
      </c>
      <c r="V88" s="127">
        <v>20</v>
      </c>
      <c r="W88" s="125">
        <v>2.2000000000000002</v>
      </c>
      <c r="X88" s="13"/>
      <c r="Y88" s="137"/>
      <c r="Z88" s="127"/>
      <c r="AA88" s="125">
        <v>2.2999999999999998</v>
      </c>
      <c r="AB88" s="13"/>
      <c r="AC88" s="137"/>
      <c r="AD88" s="127"/>
    </row>
    <row r="89" spans="1:30">
      <c r="A89" s="2" t="s">
        <v>135</v>
      </c>
      <c r="B89" s="2" t="s">
        <v>136</v>
      </c>
      <c r="C89" s="2" t="s">
        <v>18</v>
      </c>
      <c r="D89" s="5" t="s">
        <v>138</v>
      </c>
      <c r="E89" s="137"/>
      <c r="F89" s="127"/>
      <c r="G89" s="21">
        <v>2.1</v>
      </c>
      <c r="H89" s="13"/>
      <c r="I89" s="137"/>
      <c r="J89" s="127"/>
      <c r="K89" s="21">
        <v>2.2000000000000002</v>
      </c>
      <c r="L89" s="13"/>
      <c r="M89" s="137"/>
      <c r="N89" s="127"/>
      <c r="O89" s="125">
        <v>2.2000000000000002</v>
      </c>
      <c r="P89" s="13"/>
      <c r="Q89" s="170"/>
      <c r="R89" s="127"/>
      <c r="S89" s="125">
        <v>2.2999999999999998</v>
      </c>
      <c r="T89" s="13"/>
      <c r="U89" s="137"/>
      <c r="V89" s="127"/>
      <c r="W89" s="125">
        <v>2.2000000000000002</v>
      </c>
      <c r="X89" s="13"/>
      <c r="Y89" s="137"/>
      <c r="Z89" s="127"/>
      <c r="AA89" s="125">
        <v>2.2999999999999998</v>
      </c>
      <c r="AB89" s="13"/>
      <c r="AC89" s="137"/>
      <c r="AD89" s="127"/>
    </row>
    <row r="90" spans="1:30">
      <c r="A90" s="2" t="s">
        <v>294</v>
      </c>
      <c r="B90" s="2" t="s">
        <v>295</v>
      </c>
      <c r="C90" s="2" t="s">
        <v>296</v>
      </c>
      <c r="D90" s="5" t="s">
        <v>351</v>
      </c>
      <c r="E90" s="137">
        <f>I90+M90+Q90+U90+Y90+AC60</f>
        <v>66</v>
      </c>
      <c r="F90" s="127">
        <v>38</v>
      </c>
      <c r="G90" s="21">
        <v>2.1</v>
      </c>
      <c r="H90" s="13"/>
      <c r="I90" s="137"/>
      <c r="J90" s="127"/>
      <c r="K90" s="21">
        <v>2.2000000000000002</v>
      </c>
      <c r="L90" s="13">
        <v>65.703000000000003</v>
      </c>
      <c r="M90" s="137">
        <v>20</v>
      </c>
      <c r="N90" s="127">
        <v>20</v>
      </c>
      <c r="O90" s="125">
        <v>2.2000000000000002</v>
      </c>
      <c r="P90" s="13">
        <v>63.671999999999997</v>
      </c>
      <c r="Q90" s="170">
        <v>23</v>
      </c>
      <c r="R90" s="127">
        <v>18</v>
      </c>
      <c r="S90" s="125">
        <v>2.2999999999999998</v>
      </c>
      <c r="T90" s="13">
        <v>62.286000000000001</v>
      </c>
      <c r="U90" s="137">
        <v>23</v>
      </c>
      <c r="V90" s="127">
        <v>18</v>
      </c>
      <c r="W90" s="125">
        <v>2.2000000000000002</v>
      </c>
      <c r="X90" s="13"/>
      <c r="Y90" s="137"/>
      <c r="Z90" s="127"/>
      <c r="AA90" s="125">
        <v>2.2999999999999998</v>
      </c>
      <c r="AB90" s="13"/>
      <c r="AC90" s="137"/>
      <c r="AD90" s="127"/>
    </row>
    <row r="91" spans="1:30">
      <c r="A91" s="2" t="s">
        <v>74</v>
      </c>
      <c r="B91" s="2" t="s">
        <v>216</v>
      </c>
      <c r="C91" s="2" t="s">
        <v>18</v>
      </c>
      <c r="D91" s="5" t="s">
        <v>217</v>
      </c>
      <c r="E91" s="137"/>
      <c r="F91" s="127"/>
      <c r="G91" s="21">
        <v>2.1</v>
      </c>
      <c r="H91" s="13"/>
      <c r="I91" s="137"/>
      <c r="J91" s="127"/>
      <c r="K91" s="21">
        <v>2.2000000000000002</v>
      </c>
      <c r="L91" s="13"/>
      <c r="M91" s="137"/>
      <c r="N91" s="127"/>
      <c r="O91" s="125">
        <v>2.2000000000000002</v>
      </c>
      <c r="P91" s="13"/>
      <c r="Q91" s="170"/>
      <c r="R91" s="127"/>
      <c r="S91" s="125">
        <v>2.2999999999999998</v>
      </c>
      <c r="T91" s="13"/>
      <c r="U91" s="137"/>
      <c r="V91" s="127"/>
      <c r="W91" s="125">
        <v>2.2000000000000002</v>
      </c>
      <c r="X91" s="13"/>
      <c r="Y91" s="137"/>
      <c r="Z91" s="127"/>
      <c r="AA91" s="125">
        <v>2.2999999999999998</v>
      </c>
      <c r="AB91" s="13"/>
      <c r="AC91" s="137"/>
      <c r="AD91" s="127"/>
    </row>
    <row r="92" spans="1:30">
      <c r="A92" s="2" t="s">
        <v>85</v>
      </c>
      <c r="B92" s="2" t="s">
        <v>234</v>
      </c>
      <c r="C92" s="2" t="s">
        <v>18</v>
      </c>
      <c r="D92" s="5" t="s">
        <v>235</v>
      </c>
      <c r="E92" s="137">
        <f t="shared" ref="E92" si="5">I92+M92+Q92+U92+Y92+AC83</f>
        <v>44</v>
      </c>
      <c r="F92" s="127"/>
      <c r="G92" s="21">
        <v>2.1</v>
      </c>
      <c r="H92" s="13"/>
      <c r="I92" s="137"/>
      <c r="J92" s="127"/>
      <c r="K92" s="21">
        <v>2.2000000000000002</v>
      </c>
      <c r="L92" s="13"/>
      <c r="M92" s="137"/>
      <c r="N92" s="127"/>
      <c r="O92" s="125">
        <v>2.2000000000000002</v>
      </c>
      <c r="P92" s="13">
        <v>61.953000000000003</v>
      </c>
      <c r="Q92" s="170">
        <v>22</v>
      </c>
      <c r="R92" s="127">
        <v>17</v>
      </c>
      <c r="S92" s="125">
        <v>2.2999999999999998</v>
      </c>
      <c r="T92" s="13">
        <v>61.429000000000002</v>
      </c>
      <c r="U92" s="137">
        <v>22</v>
      </c>
      <c r="V92" s="127">
        <v>17</v>
      </c>
      <c r="W92" s="125">
        <v>2.2000000000000002</v>
      </c>
      <c r="X92" s="13"/>
      <c r="Y92" s="137"/>
      <c r="Z92" s="127"/>
      <c r="AA92" s="125">
        <v>2.2999999999999998</v>
      </c>
      <c r="AB92" s="13"/>
      <c r="AC92" s="137"/>
      <c r="AD92" s="127"/>
    </row>
    <row r="93" spans="1:30">
      <c r="A93" s="2" t="s">
        <v>302</v>
      </c>
      <c r="B93" s="2" t="s">
        <v>237</v>
      </c>
      <c r="C93" s="2" t="s">
        <v>238</v>
      </c>
      <c r="D93" s="5" t="s">
        <v>316</v>
      </c>
      <c r="E93" s="137"/>
      <c r="F93" s="127"/>
      <c r="G93" s="21">
        <v>2.1</v>
      </c>
      <c r="H93" s="13"/>
      <c r="I93" s="137"/>
      <c r="J93" s="127"/>
      <c r="K93" s="21">
        <v>2.2000000000000002</v>
      </c>
      <c r="L93" s="13"/>
      <c r="M93" s="137"/>
      <c r="N93" s="127"/>
      <c r="O93" s="125">
        <v>2.2000000000000002</v>
      </c>
      <c r="P93" s="13"/>
      <c r="Q93" s="170"/>
      <c r="R93" s="127"/>
      <c r="S93" s="125">
        <v>2.2999999999999998</v>
      </c>
      <c r="T93" s="13"/>
      <c r="U93" s="137"/>
      <c r="V93" s="127"/>
      <c r="W93" s="125">
        <v>2.2000000000000002</v>
      </c>
      <c r="X93" s="13"/>
      <c r="Y93" s="137"/>
      <c r="Z93" s="127"/>
      <c r="AA93" s="125">
        <v>2.2999999999999998</v>
      </c>
      <c r="AB93" s="13"/>
      <c r="AC93" s="137"/>
      <c r="AD93" s="127"/>
    </row>
    <row r="94" spans="1:30">
      <c r="A94" s="2" t="s">
        <v>106</v>
      </c>
      <c r="B94" s="2" t="s">
        <v>107</v>
      </c>
      <c r="C94" s="2" t="s">
        <v>108</v>
      </c>
      <c r="D94" s="5" t="s">
        <v>109</v>
      </c>
      <c r="E94" s="137"/>
      <c r="F94" s="127"/>
      <c r="G94" s="21">
        <v>2.1</v>
      </c>
      <c r="H94" s="13"/>
      <c r="I94" s="137"/>
      <c r="J94" s="127"/>
      <c r="K94" s="21">
        <v>2.2000000000000002</v>
      </c>
      <c r="L94" s="13"/>
      <c r="M94" s="137"/>
      <c r="N94" s="127"/>
      <c r="O94" s="125">
        <v>2.2000000000000002</v>
      </c>
      <c r="P94" s="13"/>
      <c r="Q94" s="170"/>
      <c r="R94" s="127"/>
      <c r="S94" s="125">
        <v>2.2999999999999998</v>
      </c>
      <c r="T94" s="13"/>
      <c r="U94" s="137"/>
      <c r="V94" s="127"/>
      <c r="W94" s="125">
        <v>2.2000000000000002</v>
      </c>
      <c r="X94" s="13"/>
      <c r="Y94" s="137"/>
      <c r="Z94" s="127"/>
      <c r="AA94" s="125">
        <v>2.2999999999999998</v>
      </c>
      <c r="AB94" s="13"/>
      <c r="AC94" s="137"/>
      <c r="AD94" s="127"/>
    </row>
    <row r="95" spans="1:30">
      <c r="A95" s="2" t="s">
        <v>207</v>
      </c>
      <c r="B95" s="2" t="s">
        <v>208</v>
      </c>
      <c r="C95" s="2" t="s">
        <v>209</v>
      </c>
      <c r="D95" s="5" t="s">
        <v>210</v>
      </c>
      <c r="E95" s="137"/>
      <c r="F95" s="127"/>
      <c r="G95" s="21">
        <v>2.1</v>
      </c>
      <c r="H95" s="13"/>
      <c r="I95" s="137"/>
      <c r="J95" s="127"/>
      <c r="K95" s="21">
        <v>2.2000000000000002</v>
      </c>
      <c r="L95" s="13"/>
      <c r="M95" s="137"/>
      <c r="N95" s="127"/>
      <c r="O95" s="125">
        <v>2.2000000000000002</v>
      </c>
      <c r="P95" s="13"/>
      <c r="Q95" s="170"/>
      <c r="R95" s="127"/>
      <c r="S95" s="125">
        <v>2.2999999999999998</v>
      </c>
      <c r="T95" s="13"/>
      <c r="U95" s="137"/>
      <c r="V95" s="127"/>
      <c r="W95" s="125">
        <v>2.2000000000000002</v>
      </c>
      <c r="X95" s="13"/>
      <c r="Y95" s="137"/>
      <c r="Z95" s="127"/>
      <c r="AA95" s="125">
        <v>2.2999999999999998</v>
      </c>
      <c r="AB95" s="13"/>
      <c r="AC95" s="137"/>
      <c r="AD95" s="127"/>
    </row>
    <row r="96" spans="1:30">
      <c r="A96" s="2" t="s">
        <v>144</v>
      </c>
      <c r="B96" s="2" t="s">
        <v>145</v>
      </c>
      <c r="C96" s="2" t="s">
        <v>146</v>
      </c>
      <c r="D96" s="5" t="s">
        <v>147</v>
      </c>
      <c r="E96" s="137"/>
      <c r="F96" s="127"/>
      <c r="G96" s="21">
        <v>2.1</v>
      </c>
      <c r="H96" s="13"/>
      <c r="I96" s="137"/>
      <c r="J96" s="127"/>
      <c r="K96" s="21">
        <v>2.2000000000000002</v>
      </c>
      <c r="L96" s="13"/>
      <c r="M96" s="137"/>
      <c r="N96" s="127"/>
      <c r="O96" s="125">
        <v>2.2000000000000002</v>
      </c>
      <c r="P96" s="13"/>
      <c r="Q96" s="170"/>
      <c r="R96" s="127"/>
      <c r="S96" s="125">
        <v>2.2999999999999998</v>
      </c>
      <c r="T96" s="13"/>
      <c r="U96" s="137"/>
      <c r="V96" s="127"/>
      <c r="W96" s="125">
        <v>2.2000000000000002</v>
      </c>
      <c r="X96" s="13"/>
      <c r="Y96" s="137"/>
      <c r="Z96" s="127"/>
      <c r="AA96" s="125">
        <v>2.2999999999999998</v>
      </c>
      <c r="AB96" s="13"/>
      <c r="AC96" s="137"/>
      <c r="AD96" s="127"/>
    </row>
    <row r="97" spans="1:30" ht="16.5" thickBot="1">
      <c r="A97" s="2" t="s">
        <v>211</v>
      </c>
      <c r="B97" s="2" t="s">
        <v>212</v>
      </c>
      <c r="C97" s="2" t="s">
        <v>213</v>
      </c>
      <c r="D97" s="5" t="s">
        <v>214</v>
      </c>
      <c r="E97" s="139">
        <f>M97+Q97+U97+Y97+AC88</f>
        <v>68</v>
      </c>
      <c r="F97" s="135"/>
      <c r="G97" s="21">
        <v>2.1</v>
      </c>
      <c r="H97" s="13"/>
      <c r="I97" s="139"/>
      <c r="J97" s="135"/>
      <c r="K97" s="21">
        <v>2.2000000000000002</v>
      </c>
      <c r="L97" s="13">
        <v>64.921999999999997</v>
      </c>
      <c r="M97" s="139">
        <v>20</v>
      </c>
      <c r="N97" s="135">
        <v>20</v>
      </c>
      <c r="O97" s="125">
        <v>2.2000000000000002</v>
      </c>
      <c r="P97" s="13">
        <v>65.938000000000002</v>
      </c>
      <c r="Q97" s="173">
        <v>24</v>
      </c>
      <c r="R97" s="135">
        <v>19</v>
      </c>
      <c r="S97" s="125">
        <v>2.2999999999999998</v>
      </c>
      <c r="T97" s="13">
        <v>67.070999999999998</v>
      </c>
      <c r="U97" s="139">
        <v>24</v>
      </c>
      <c r="V97" s="135">
        <v>19</v>
      </c>
      <c r="W97" s="125">
        <v>2.2000000000000002</v>
      </c>
      <c r="X97" s="13"/>
      <c r="Y97" s="139"/>
      <c r="Z97" s="135"/>
      <c r="AA97" s="125">
        <v>2.2999999999999998</v>
      </c>
      <c r="AB97" s="13"/>
      <c r="AC97" s="139"/>
      <c r="AD97" s="135"/>
    </row>
    <row r="98" spans="1:30" ht="16.5" thickBot="1">
      <c r="A98" s="7"/>
      <c r="B98" s="7"/>
      <c r="C98" s="7"/>
      <c r="D98" s="7"/>
    </row>
    <row r="99" spans="1:30" ht="16.5" thickBot="1">
      <c r="G99" s="319" t="s">
        <v>324</v>
      </c>
      <c r="H99" s="320"/>
      <c r="I99" s="320"/>
      <c r="J99" s="303"/>
      <c r="K99" s="303"/>
      <c r="L99" s="303"/>
      <c r="M99" s="303"/>
      <c r="N99" s="304"/>
      <c r="O99" s="301" t="s">
        <v>1</v>
      </c>
      <c r="P99" s="321"/>
      <c r="Q99" s="321"/>
      <c r="R99" s="321"/>
      <c r="S99" s="321"/>
      <c r="T99" s="321"/>
      <c r="U99" s="321"/>
      <c r="V99" s="322"/>
      <c r="W99" s="309" t="s">
        <v>325</v>
      </c>
      <c r="X99" s="310"/>
      <c r="Y99" s="310"/>
      <c r="Z99" s="323"/>
      <c r="AA99" s="323"/>
      <c r="AB99" s="323"/>
      <c r="AC99" s="323"/>
      <c r="AD99" s="311"/>
    </row>
    <row r="100" spans="1:30" s="71" customFormat="1" ht="47.25">
      <c r="A100" s="114" t="s">
        <v>352</v>
      </c>
      <c r="B100" s="114"/>
      <c r="C100" s="114"/>
      <c r="D100" s="114"/>
      <c r="E100" s="193" t="s">
        <v>4</v>
      </c>
      <c r="F100" s="82" t="s">
        <v>5</v>
      </c>
      <c r="G100" s="96" t="s">
        <v>326</v>
      </c>
      <c r="H100" s="91" t="s">
        <v>327</v>
      </c>
      <c r="I100" s="152" t="s">
        <v>10</v>
      </c>
      <c r="J100" s="82" t="s">
        <v>11</v>
      </c>
      <c r="K100" s="96" t="s">
        <v>326</v>
      </c>
      <c r="L100" s="91" t="s">
        <v>327</v>
      </c>
      <c r="M100" s="152" t="s">
        <v>10</v>
      </c>
      <c r="N100" s="82" t="s">
        <v>11</v>
      </c>
      <c r="O100" s="96" t="s">
        <v>326</v>
      </c>
      <c r="P100" s="91" t="s">
        <v>327</v>
      </c>
      <c r="Q100" s="141" t="s">
        <v>10</v>
      </c>
      <c r="R100" s="82" t="s">
        <v>11</v>
      </c>
      <c r="S100" s="96" t="s">
        <v>326</v>
      </c>
      <c r="T100" s="91" t="s">
        <v>327</v>
      </c>
      <c r="U100" s="152" t="s">
        <v>10</v>
      </c>
      <c r="V100" s="82" t="s">
        <v>11</v>
      </c>
      <c r="W100" s="96" t="s">
        <v>326</v>
      </c>
      <c r="X100" s="91" t="s">
        <v>327</v>
      </c>
      <c r="Y100" s="152" t="s">
        <v>10</v>
      </c>
      <c r="Z100" s="82" t="s">
        <v>11</v>
      </c>
      <c r="AA100" s="96" t="s">
        <v>326</v>
      </c>
      <c r="AB100" s="91" t="s">
        <v>327</v>
      </c>
      <c r="AC100" s="152" t="s">
        <v>10</v>
      </c>
      <c r="AD100" s="82" t="s">
        <v>11</v>
      </c>
    </row>
    <row r="101" spans="1:30">
      <c r="A101" s="1" t="s">
        <v>12</v>
      </c>
      <c r="B101" s="1" t="s">
        <v>13</v>
      </c>
      <c r="C101" s="4" t="s">
        <v>14</v>
      </c>
      <c r="D101" s="4" t="s">
        <v>15</v>
      </c>
      <c r="E101" s="137"/>
      <c r="F101" s="127"/>
      <c r="G101" s="21"/>
      <c r="H101" s="13"/>
      <c r="I101" s="137"/>
      <c r="J101" s="127"/>
      <c r="K101" s="21"/>
      <c r="L101" s="13"/>
      <c r="M101" s="137"/>
      <c r="N101" s="127"/>
      <c r="O101" s="125">
        <v>3.2</v>
      </c>
      <c r="P101" s="13"/>
      <c r="Q101" s="170"/>
      <c r="R101" s="127"/>
      <c r="S101" s="125">
        <v>3.3</v>
      </c>
      <c r="T101" s="13"/>
      <c r="U101" s="137"/>
      <c r="V101" s="127"/>
      <c r="W101" s="125">
        <v>2.2000000000000002</v>
      </c>
      <c r="X101" s="13"/>
      <c r="Y101" s="137"/>
      <c r="Z101" s="127"/>
      <c r="AA101" s="125">
        <v>2.2999999999999998</v>
      </c>
      <c r="AB101" s="13"/>
      <c r="AC101" s="137"/>
      <c r="AD101" s="127"/>
    </row>
    <row r="102" spans="1:30">
      <c r="A102" s="2" t="s">
        <v>294</v>
      </c>
      <c r="B102" s="2" t="s">
        <v>295</v>
      </c>
      <c r="C102" s="5" t="s">
        <v>296</v>
      </c>
      <c r="D102" s="5" t="s">
        <v>351</v>
      </c>
      <c r="E102" s="137">
        <f>I102+M102+Q102+U102+Y102+AC102</f>
        <v>44</v>
      </c>
      <c r="F102" s="127">
        <v>39</v>
      </c>
      <c r="G102" s="21">
        <v>3.1</v>
      </c>
      <c r="H102" s="13">
        <v>65.929000000000002</v>
      </c>
      <c r="I102" s="137">
        <v>20</v>
      </c>
      <c r="J102" s="127">
        <v>20</v>
      </c>
      <c r="K102" s="21">
        <v>3.2</v>
      </c>
      <c r="L102" s="13"/>
      <c r="M102" s="137"/>
      <c r="N102" s="127"/>
      <c r="O102" s="125">
        <v>3.2</v>
      </c>
      <c r="P102" s="13">
        <v>62</v>
      </c>
      <c r="Q102" s="170">
        <v>24</v>
      </c>
      <c r="R102" s="127">
        <v>19</v>
      </c>
      <c r="S102" s="125">
        <v>3.3</v>
      </c>
      <c r="T102" s="13"/>
      <c r="U102" s="137"/>
      <c r="V102" s="127">
        <f>U102</f>
        <v>0</v>
      </c>
      <c r="W102" s="125">
        <v>2.2000000000000002</v>
      </c>
      <c r="X102" s="13"/>
      <c r="Y102" s="137"/>
      <c r="Z102" s="127"/>
      <c r="AA102" s="125">
        <v>2.2999999999999998</v>
      </c>
      <c r="AB102" s="13"/>
      <c r="AC102" s="137"/>
      <c r="AD102" s="127"/>
    </row>
    <row r="103" spans="1:30" ht="16.5" thickBot="1">
      <c r="A103" s="2" t="s">
        <v>74</v>
      </c>
      <c r="B103" s="2" t="s">
        <v>216</v>
      </c>
      <c r="C103" s="5" t="s">
        <v>18</v>
      </c>
      <c r="D103" s="5" t="s">
        <v>309</v>
      </c>
      <c r="E103" s="139">
        <f>I103+M103+Q103+U103+Y103+AC103</f>
        <v>50</v>
      </c>
      <c r="F103" s="135"/>
      <c r="G103" s="21">
        <v>3.1</v>
      </c>
      <c r="H103" s="13"/>
      <c r="I103" s="139"/>
      <c r="J103" s="135"/>
      <c r="K103" s="21">
        <v>3.2</v>
      </c>
      <c r="L103" s="13"/>
      <c r="M103" s="139"/>
      <c r="N103" s="135"/>
      <c r="O103" s="125">
        <v>3.2</v>
      </c>
      <c r="P103" s="13">
        <v>67.25</v>
      </c>
      <c r="Q103" s="173">
        <v>25</v>
      </c>
      <c r="R103" s="135">
        <v>20</v>
      </c>
      <c r="S103" s="125">
        <v>3.3</v>
      </c>
      <c r="T103" s="13">
        <v>63.658999999999999</v>
      </c>
      <c r="U103" s="139">
        <v>25</v>
      </c>
      <c r="V103" s="135">
        <v>20</v>
      </c>
      <c r="W103" s="125">
        <v>2.2000000000000002</v>
      </c>
      <c r="X103" s="13"/>
      <c r="Y103" s="139"/>
      <c r="Z103" s="135"/>
      <c r="AA103" s="125">
        <v>2.2999999999999998</v>
      </c>
      <c r="AB103" s="13"/>
      <c r="AC103" s="139"/>
      <c r="AD103" s="135"/>
    </row>
    <row r="104" spans="1:30" ht="16.5" thickBot="1">
      <c r="A104" s="7"/>
      <c r="B104" s="7"/>
      <c r="C104" s="7"/>
      <c r="D104" s="7"/>
    </row>
    <row r="105" spans="1:30" ht="16.5" thickBot="1">
      <c r="G105" s="319" t="s">
        <v>324</v>
      </c>
      <c r="H105" s="320"/>
      <c r="I105" s="320"/>
      <c r="J105" s="303"/>
      <c r="K105" s="303"/>
      <c r="L105" s="303"/>
      <c r="M105" s="303"/>
      <c r="N105" s="304"/>
      <c r="O105" s="301" t="s">
        <v>1</v>
      </c>
      <c r="P105" s="321"/>
      <c r="Q105" s="321"/>
      <c r="R105" s="321"/>
      <c r="S105" s="321"/>
      <c r="T105" s="321"/>
      <c r="U105" s="321"/>
      <c r="V105" s="322"/>
      <c r="W105" s="309" t="s">
        <v>325</v>
      </c>
      <c r="X105" s="310"/>
      <c r="Y105" s="310"/>
      <c r="Z105" s="323"/>
      <c r="AA105" s="323"/>
      <c r="AB105" s="323"/>
      <c r="AC105" s="323"/>
      <c r="AD105" s="311"/>
    </row>
    <row r="106" spans="1:30" s="71" customFormat="1" ht="47.25">
      <c r="A106" s="114" t="s">
        <v>353</v>
      </c>
      <c r="B106" s="114"/>
      <c r="C106" s="114"/>
      <c r="D106" s="114"/>
      <c r="E106" s="193" t="s">
        <v>4</v>
      </c>
      <c r="F106" s="82" t="s">
        <v>5</v>
      </c>
      <c r="G106" s="96" t="s">
        <v>326</v>
      </c>
      <c r="H106" s="91" t="s">
        <v>327</v>
      </c>
      <c r="I106" s="152" t="s">
        <v>10</v>
      </c>
      <c r="J106" s="82" t="s">
        <v>11</v>
      </c>
      <c r="K106" s="96" t="s">
        <v>326</v>
      </c>
      <c r="L106" s="91" t="s">
        <v>327</v>
      </c>
      <c r="M106" s="152" t="s">
        <v>10</v>
      </c>
      <c r="N106" s="82" t="s">
        <v>11</v>
      </c>
      <c r="O106" s="96" t="s">
        <v>326</v>
      </c>
      <c r="P106" s="91" t="s">
        <v>327</v>
      </c>
      <c r="Q106" s="141" t="s">
        <v>10</v>
      </c>
      <c r="R106" s="82" t="s">
        <v>11</v>
      </c>
      <c r="S106" s="96" t="s">
        <v>326</v>
      </c>
      <c r="T106" s="91" t="s">
        <v>327</v>
      </c>
      <c r="U106" s="152" t="s">
        <v>10</v>
      </c>
      <c r="V106" s="82" t="s">
        <v>11</v>
      </c>
      <c r="W106" s="96" t="s">
        <v>326</v>
      </c>
      <c r="X106" s="91" t="s">
        <v>327</v>
      </c>
      <c r="Y106" s="152" t="s">
        <v>10</v>
      </c>
      <c r="Z106" s="82" t="s">
        <v>11</v>
      </c>
      <c r="AA106" s="96" t="s">
        <v>326</v>
      </c>
      <c r="AB106" s="91" t="s">
        <v>327</v>
      </c>
      <c r="AC106" s="152" t="s">
        <v>10</v>
      </c>
      <c r="AD106" s="82" t="s">
        <v>11</v>
      </c>
    </row>
    <row r="107" spans="1:30">
      <c r="A107" s="1" t="s">
        <v>12</v>
      </c>
      <c r="B107" s="1" t="s">
        <v>13</v>
      </c>
      <c r="C107" s="1" t="s">
        <v>14</v>
      </c>
      <c r="D107" s="4" t="s">
        <v>15</v>
      </c>
      <c r="E107" s="137"/>
      <c r="F107" s="127"/>
      <c r="G107" s="21">
        <v>4.0999999999999996</v>
      </c>
      <c r="H107" s="13"/>
      <c r="I107" s="43"/>
      <c r="J107" s="127"/>
      <c r="K107" s="21"/>
      <c r="L107" s="13"/>
      <c r="M107" s="137"/>
      <c r="N107" s="127"/>
      <c r="O107" s="125">
        <v>4.2</v>
      </c>
      <c r="P107" s="13"/>
      <c r="Q107" s="170"/>
      <c r="R107" s="127"/>
      <c r="S107" s="125">
        <v>4.3</v>
      </c>
      <c r="T107" s="13"/>
      <c r="U107" s="137"/>
      <c r="V107" s="127"/>
      <c r="W107" s="125">
        <v>2.2000000000000002</v>
      </c>
      <c r="X107" s="13"/>
      <c r="Y107" s="137"/>
      <c r="Z107" s="127"/>
      <c r="AA107" s="125">
        <v>2.2999999999999998</v>
      </c>
      <c r="AB107" s="13"/>
      <c r="AC107" s="137"/>
      <c r="AD107" s="127"/>
    </row>
    <row r="108" spans="1:30" ht="16.5" thickBot="1">
      <c r="A108" s="2" t="s">
        <v>74</v>
      </c>
      <c r="B108" s="2" t="s">
        <v>216</v>
      </c>
      <c r="C108" s="2" t="s">
        <v>18</v>
      </c>
      <c r="D108" s="5" t="s">
        <v>309</v>
      </c>
      <c r="E108" s="139">
        <f>I108+M108+Q108+U108+Y108+AC108</f>
        <v>90</v>
      </c>
      <c r="F108" s="135">
        <v>40</v>
      </c>
      <c r="G108" s="21">
        <v>4.0999999999999996</v>
      </c>
      <c r="H108" s="13">
        <v>63.264000000000003</v>
      </c>
      <c r="I108" s="79">
        <v>20</v>
      </c>
      <c r="J108" s="135">
        <v>20</v>
      </c>
      <c r="K108" s="21">
        <v>4.2</v>
      </c>
      <c r="L108" s="13">
        <v>62.77</v>
      </c>
      <c r="M108" s="139">
        <v>20</v>
      </c>
      <c r="N108" s="135">
        <v>20</v>
      </c>
      <c r="O108" s="125">
        <v>4.2</v>
      </c>
      <c r="P108" s="13">
        <v>61.014000000000003</v>
      </c>
      <c r="Q108" s="173">
        <v>25</v>
      </c>
      <c r="R108" s="135">
        <v>20</v>
      </c>
      <c r="S108" s="125">
        <v>4.3</v>
      </c>
      <c r="T108" s="13">
        <v>64.103999999999999</v>
      </c>
      <c r="U108" s="139">
        <v>25</v>
      </c>
      <c r="V108" s="135">
        <v>20</v>
      </c>
      <c r="W108" s="125">
        <v>2.2000000000000002</v>
      </c>
      <c r="X108" s="13"/>
      <c r="Y108" s="139"/>
      <c r="Z108" s="135"/>
      <c r="AA108" s="125">
        <v>2.2999999999999998</v>
      </c>
      <c r="AB108" s="13"/>
      <c r="AC108" s="139"/>
      <c r="AD108" s="135"/>
    </row>
    <row r="113" spans="23:23">
      <c r="W113" s="11"/>
    </row>
    <row r="114" spans="23:23">
      <c r="W114" s="11"/>
    </row>
  </sheetData>
  <protectedRanges>
    <protectedRange algorithmName="SHA-512" hashValue="NAZD3qgxdrlzabacLBE6e7h5ZmXY7wxINVLTXmDWPfUES+YR2V1HNj/E15OhYFiJLVmWPKJ0egYjXUfTOKONZg==" saltValue="Ncxfyc7xk9aUc4+aZopcog==" spinCount="100000" sqref="A1:XFD26 O27:XFD1048576 H27:N96 H98:N1048576 K97:N97 A27:G1048576" name="Range1"/>
  </protectedRanges>
  <mergeCells count="24">
    <mergeCell ref="G63:N63"/>
    <mergeCell ref="O63:V63"/>
    <mergeCell ref="W63:AD63"/>
    <mergeCell ref="G105:N105"/>
    <mergeCell ref="O105:V105"/>
    <mergeCell ref="W105:AD105"/>
    <mergeCell ref="G84:N84"/>
    <mergeCell ref="O84:V84"/>
    <mergeCell ref="W84:AD84"/>
    <mergeCell ref="G99:N99"/>
    <mergeCell ref="O99:V99"/>
    <mergeCell ref="W99:AD99"/>
    <mergeCell ref="O5:V5"/>
    <mergeCell ref="W5:AD5"/>
    <mergeCell ref="G5:N5"/>
    <mergeCell ref="G51:N51"/>
    <mergeCell ref="O51:V51"/>
    <mergeCell ref="W51:AD51"/>
    <mergeCell ref="G37:N37"/>
    <mergeCell ref="O37:V37"/>
    <mergeCell ref="W37:AD37"/>
    <mergeCell ref="G23:N23"/>
    <mergeCell ref="O23:V23"/>
    <mergeCell ref="W23:A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Show Jumping</vt:lpstr>
      <vt:lpstr>Show Horse</vt:lpstr>
      <vt:lpstr>Eventing</vt:lpstr>
      <vt:lpstr>CT</vt:lpstr>
      <vt:lpstr>Dressage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Sophia Craddock</dc:creator>
  <cp:keywords/>
  <dc:description/>
  <cp:lastModifiedBy>Admin</cp:lastModifiedBy>
  <cp:revision/>
  <dcterms:created xsi:type="dcterms:W3CDTF">2024-02-28T05:16:34Z</dcterms:created>
  <dcterms:modified xsi:type="dcterms:W3CDTF">2024-05-01T00:31:52Z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555cfae-cb2a-4680-b088-01ee30167f3b_Enabled">
    <vt:lpwstr>true</vt:lpwstr>
  </property>
  <property fmtid="{D5CDD505-2E9C-101B-9397-08002B2CF9AE}" pid="3" name="MSIP_Label_6555cfae-cb2a-4680-b088-01ee30167f3b_SetDate">
    <vt:lpwstr>2024-03-26T23:24:53Z</vt:lpwstr>
  </property>
  <property fmtid="{D5CDD505-2E9C-101B-9397-08002B2CF9AE}" pid="4" name="MSIP_Label_6555cfae-cb2a-4680-b088-01ee30167f3b_Method">
    <vt:lpwstr>Standard</vt:lpwstr>
  </property>
  <property fmtid="{D5CDD505-2E9C-101B-9397-08002B2CF9AE}" pid="5" name="MSIP_Label_6555cfae-cb2a-4680-b088-01ee30167f3b_Name">
    <vt:lpwstr>General Business</vt:lpwstr>
  </property>
  <property fmtid="{D5CDD505-2E9C-101B-9397-08002B2CF9AE}" pid="6" name="MSIP_Label_6555cfae-cb2a-4680-b088-01ee30167f3b_SiteId">
    <vt:lpwstr>57c64fd4-66ca-49f5-ab38-2e67ef58e724</vt:lpwstr>
  </property>
  <property fmtid="{D5CDD505-2E9C-101B-9397-08002B2CF9AE}" pid="7" name="MSIP_Label_6555cfae-cb2a-4680-b088-01ee30167f3b_ActionId">
    <vt:lpwstr>97781012-ff18-4f5a-b02c-0d850fe84026</vt:lpwstr>
  </property>
  <property fmtid="{D5CDD505-2E9C-101B-9397-08002B2CF9AE}" pid="8" name="MSIP_Label_6555cfae-cb2a-4680-b088-01ee30167f3b_ContentBits">
    <vt:lpwstr>0</vt:lpwstr>
  </property>
</Properties>
</file>